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alex.hogeland\Desktop\Josh Projects\Opioid project 2\CVS\"/>
    </mc:Choice>
  </mc:AlternateContent>
  <xr:revisionPtr revIDLastSave="0" documentId="13_ncr:1_{CDD4FA32-5710-4C85-8B42-5EF387D4904E}" xr6:coauthVersionLast="47" xr6:coauthVersionMax="47" xr10:uidLastSave="{00000000-0000-0000-0000-000000000000}"/>
  <bookViews>
    <workbookView xWindow="-3720" yWindow="7875" windowWidth="19200" windowHeight="10425" xr2:uid="{00000000-000D-0000-FFFF-FFFF00000000}"/>
  </bookViews>
  <sheets>
    <sheet name="NE payment schedule" sheetId="2" r:id="rId1"/>
    <sheet name="Subdivision Payment Schedu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2" l="1"/>
  <c r="B17" i="2" l="1"/>
  <c r="C2" i="1" s="1"/>
  <c r="F19" i="2" l="1"/>
  <c r="J19" i="2"/>
  <c r="C19" i="2"/>
  <c r="N17" i="2"/>
  <c r="L4" i="2"/>
  <c r="O4" i="2" s="1"/>
  <c r="L5" i="2"/>
  <c r="O5" i="2" s="1"/>
  <c r="P3" i="1"/>
  <c r="N19" i="2"/>
  <c r="N12" i="2"/>
  <c r="N13" i="2"/>
  <c r="N16" i="2"/>
  <c r="F17" i="2"/>
  <c r="G2" i="1" s="1"/>
  <c r="E17" i="2"/>
  <c r="F2" i="1" s="1"/>
  <c r="D17" i="2"/>
  <c r="E2" i="1" s="1"/>
  <c r="B19" i="2"/>
  <c r="C3" i="1" s="1"/>
  <c r="C12" i="2"/>
  <c r="D12" i="2"/>
  <c r="E12" i="2"/>
  <c r="F12" i="2"/>
  <c r="G12" i="2"/>
  <c r="H12" i="2"/>
  <c r="I12" i="2"/>
  <c r="J12" i="2"/>
  <c r="K12" i="2"/>
  <c r="C13" i="2"/>
  <c r="D13" i="2"/>
  <c r="E13" i="2"/>
  <c r="F13" i="2"/>
  <c r="G13" i="2"/>
  <c r="H13" i="2"/>
  <c r="I13" i="2"/>
  <c r="J13" i="2"/>
  <c r="K13" i="2"/>
  <c r="C16" i="2"/>
  <c r="D16" i="2"/>
  <c r="E16" i="2"/>
  <c r="F16" i="2"/>
  <c r="G16" i="2"/>
  <c r="H16" i="2"/>
  <c r="I16" i="2"/>
  <c r="J16" i="2"/>
  <c r="K16" i="2"/>
  <c r="B12" i="2"/>
  <c r="B13" i="2"/>
  <c r="B16" i="2"/>
  <c r="C17" i="2"/>
  <c r="D2" i="1" s="1"/>
  <c r="G17" i="2"/>
  <c r="H2" i="1" s="1"/>
  <c r="H17" i="2"/>
  <c r="I2" i="1" s="1"/>
  <c r="J17" i="2"/>
  <c r="K2" i="1" s="1"/>
  <c r="K17" i="2"/>
  <c r="L2" i="1" s="1"/>
  <c r="N21" i="2" l="1"/>
  <c r="P4" i="1"/>
  <c r="P6" i="1" s="1"/>
  <c r="I17" i="2"/>
  <c r="J2" i="1" s="1"/>
  <c r="C4" i="1" l="1"/>
  <c r="L2" i="2"/>
  <c r="O2" i="2" s="1"/>
  <c r="L3" i="2"/>
  <c r="O3" i="2" s="1"/>
  <c r="L6" i="2"/>
  <c r="O6" i="2" s="1"/>
  <c r="L9" i="2"/>
  <c r="O9" i="2" s="1"/>
  <c r="L18" i="2"/>
  <c r="D3" i="1"/>
  <c r="D19" i="2"/>
  <c r="E3" i="1" s="1"/>
  <c r="E4" i="1" s="1"/>
  <c r="E19" i="2"/>
  <c r="F3" i="1" s="1"/>
  <c r="F4" i="1" s="1"/>
  <c r="F6" i="1" s="1"/>
  <c r="F21" i="1" s="1"/>
  <c r="G3" i="1"/>
  <c r="G4" i="1" s="1"/>
  <c r="G19" i="2"/>
  <c r="H3" i="1" s="1"/>
  <c r="H4" i="1" s="1"/>
  <c r="H19" i="2"/>
  <c r="I3" i="1" s="1"/>
  <c r="I4" i="1" s="1"/>
  <c r="I6" i="1" s="1"/>
  <c r="I113" i="1" s="1"/>
  <c r="I19" i="2"/>
  <c r="J3" i="1" s="1"/>
  <c r="J4" i="1" s="1"/>
  <c r="J6" i="1" s="1"/>
  <c r="J96" i="1" s="1"/>
  <c r="K3" i="1"/>
  <c r="K4" i="1" s="1"/>
  <c r="K6" i="1" s="1"/>
  <c r="K12" i="1" s="1"/>
  <c r="K19" i="2"/>
  <c r="L3" i="1" s="1"/>
  <c r="L4" i="1" s="1"/>
  <c r="L6" i="1" s="1"/>
  <c r="L100" i="1" s="1"/>
  <c r="C6" i="1" l="1"/>
  <c r="D4" i="1"/>
  <c r="N4" i="1" s="1"/>
  <c r="N3" i="1"/>
  <c r="O7" i="2"/>
  <c r="P2" i="1"/>
  <c r="K111" i="1"/>
  <c r="K108" i="1"/>
  <c r="K62" i="1"/>
  <c r="K53" i="1"/>
  <c r="K43" i="1"/>
  <c r="K8" i="1"/>
  <c r="K72" i="1"/>
  <c r="K101" i="1"/>
  <c r="K113" i="1"/>
  <c r="K74" i="1"/>
  <c r="K99" i="1"/>
  <c r="K89" i="1"/>
  <c r="F70" i="1"/>
  <c r="K60" i="1"/>
  <c r="K49" i="1"/>
  <c r="K23" i="1"/>
  <c r="K116" i="1"/>
  <c r="K81" i="1"/>
  <c r="K68" i="1"/>
  <c r="K59" i="1"/>
  <c r="L114" i="1"/>
  <c r="L106" i="1"/>
  <c r="K95" i="1"/>
  <c r="K87" i="1"/>
  <c r="F58" i="1"/>
  <c r="K18" i="1"/>
  <c r="F105" i="1"/>
  <c r="F86" i="1"/>
  <c r="K77" i="1"/>
  <c r="K65" i="1"/>
  <c r="K56" i="1"/>
  <c r="L112" i="1"/>
  <c r="K103" i="1"/>
  <c r="K93" i="1"/>
  <c r="K84" i="1"/>
  <c r="K63" i="1"/>
  <c r="L90" i="1"/>
  <c r="K51" i="1"/>
  <c r="L9" i="1"/>
  <c r="K83" i="1"/>
  <c r="K71" i="1"/>
  <c r="K32" i="1"/>
  <c r="I107" i="1"/>
  <c r="I89" i="1"/>
  <c r="J102" i="1"/>
  <c r="H6" i="1"/>
  <c r="I110" i="1"/>
  <c r="J106" i="1"/>
  <c r="I111" i="1"/>
  <c r="I8" i="1"/>
  <c r="L109" i="1"/>
  <c r="L105" i="1"/>
  <c r="J25" i="1"/>
  <c r="J28" i="1"/>
  <c r="J31" i="1"/>
  <c r="J34" i="1"/>
  <c r="J51" i="1"/>
  <c r="J60" i="1"/>
  <c r="J63" i="1"/>
  <c r="J72" i="1"/>
  <c r="J83" i="1"/>
  <c r="J89" i="1"/>
  <c r="J113" i="1"/>
  <c r="J116" i="1"/>
  <c r="J80" i="1"/>
  <c r="J86" i="1"/>
  <c r="J17" i="1"/>
  <c r="J22" i="1"/>
  <c r="J39" i="1"/>
  <c r="J42" i="1"/>
  <c r="J45" i="1"/>
  <c r="J48" i="1"/>
  <c r="J92" i="1"/>
  <c r="J98" i="1"/>
  <c r="J105" i="1"/>
  <c r="J11" i="1"/>
  <c r="J14" i="1"/>
  <c r="J19" i="1"/>
  <c r="J36" i="1"/>
  <c r="J53" i="1"/>
  <c r="J56" i="1"/>
  <c r="J59" i="1"/>
  <c r="J62" i="1"/>
  <c r="J65" i="1"/>
  <c r="J68" i="1"/>
  <c r="J71" i="1"/>
  <c r="J74" i="1"/>
  <c r="J77" i="1"/>
  <c r="J95" i="1"/>
  <c r="J101" i="1"/>
  <c r="J108" i="1"/>
  <c r="J111" i="1"/>
  <c r="J8" i="1"/>
  <c r="J30" i="1"/>
  <c r="J82" i="1"/>
  <c r="J85" i="1"/>
  <c r="J88" i="1"/>
  <c r="J91" i="1"/>
  <c r="J24" i="1"/>
  <c r="J27" i="1"/>
  <c r="J33" i="1"/>
  <c r="J50" i="1"/>
  <c r="J10" i="1"/>
  <c r="J13" i="1"/>
  <c r="J16" i="1"/>
  <c r="J21" i="1"/>
  <c r="J38" i="1"/>
  <c r="J41" i="1"/>
  <c r="J44" i="1"/>
  <c r="J47" i="1"/>
  <c r="J67" i="1"/>
  <c r="J79" i="1"/>
  <c r="J94" i="1"/>
  <c r="J97" i="1"/>
  <c r="J107" i="1"/>
  <c r="J110" i="1"/>
  <c r="J114" i="1"/>
  <c r="J20" i="1"/>
  <c r="J46" i="1"/>
  <c r="J66" i="1"/>
  <c r="J78" i="1"/>
  <c r="J26" i="1"/>
  <c r="J29" i="1"/>
  <c r="J35" i="1"/>
  <c r="J52" i="1"/>
  <c r="J55" i="1"/>
  <c r="J58" i="1"/>
  <c r="J61" i="1"/>
  <c r="J64" i="1"/>
  <c r="J70" i="1"/>
  <c r="J73" i="1"/>
  <c r="J76" i="1"/>
  <c r="J90" i="1"/>
  <c r="J100" i="1"/>
  <c r="J9" i="1"/>
  <c r="J37" i="1"/>
  <c r="J40" i="1"/>
  <c r="J75" i="1"/>
  <c r="J18" i="1"/>
  <c r="J23" i="1"/>
  <c r="J32" i="1"/>
  <c r="J43" i="1"/>
  <c r="J49" i="1"/>
  <c r="J81" i="1"/>
  <c r="J84" i="1"/>
  <c r="J87" i="1"/>
  <c r="J93" i="1"/>
  <c r="J99" i="1"/>
  <c r="J103" i="1"/>
  <c r="J12" i="1"/>
  <c r="J15" i="1"/>
  <c r="J54" i="1"/>
  <c r="J57" i="1"/>
  <c r="J69" i="1"/>
  <c r="I17" i="1"/>
  <c r="I22" i="1"/>
  <c r="I39" i="1"/>
  <c r="I42" i="1"/>
  <c r="I45" i="1"/>
  <c r="I48" i="1"/>
  <c r="I80" i="1"/>
  <c r="I86" i="1"/>
  <c r="I92" i="1"/>
  <c r="I98" i="1"/>
  <c r="I105" i="1"/>
  <c r="I112" i="1"/>
  <c r="I62" i="1"/>
  <c r="I65" i="1"/>
  <c r="I68" i="1"/>
  <c r="I71" i="1"/>
  <c r="I74" i="1"/>
  <c r="I11" i="1"/>
  <c r="I14" i="1"/>
  <c r="I19" i="1"/>
  <c r="I36" i="1"/>
  <c r="I53" i="1"/>
  <c r="I56" i="1"/>
  <c r="I59" i="1"/>
  <c r="I77" i="1"/>
  <c r="I95" i="1"/>
  <c r="I101" i="1"/>
  <c r="I24" i="1"/>
  <c r="I27" i="1"/>
  <c r="I30" i="1"/>
  <c r="I33" i="1"/>
  <c r="I50" i="1"/>
  <c r="I82" i="1"/>
  <c r="I85" i="1"/>
  <c r="I88" i="1"/>
  <c r="I91" i="1"/>
  <c r="I104" i="1"/>
  <c r="I115" i="1"/>
  <c r="I10" i="1"/>
  <c r="I13" i="1"/>
  <c r="I16" i="1"/>
  <c r="I21" i="1"/>
  <c r="I38" i="1"/>
  <c r="I41" i="1"/>
  <c r="I44" i="1"/>
  <c r="I47" i="1"/>
  <c r="I67" i="1"/>
  <c r="I79" i="1"/>
  <c r="I94" i="1"/>
  <c r="I97" i="1"/>
  <c r="I26" i="1"/>
  <c r="I29" i="1"/>
  <c r="I35" i="1"/>
  <c r="I52" i="1"/>
  <c r="I55" i="1"/>
  <c r="I58" i="1"/>
  <c r="I61" i="1"/>
  <c r="I64" i="1"/>
  <c r="I70" i="1"/>
  <c r="I73" i="1"/>
  <c r="I76" i="1"/>
  <c r="I90" i="1"/>
  <c r="I100" i="1"/>
  <c r="I114" i="1"/>
  <c r="I9" i="1"/>
  <c r="I28" i="1"/>
  <c r="I60" i="1"/>
  <c r="I18" i="1"/>
  <c r="I23" i="1"/>
  <c r="I32" i="1"/>
  <c r="I43" i="1"/>
  <c r="I49" i="1"/>
  <c r="I81" i="1"/>
  <c r="I84" i="1"/>
  <c r="I87" i="1"/>
  <c r="I93" i="1"/>
  <c r="I99" i="1"/>
  <c r="I103" i="1"/>
  <c r="I25" i="1"/>
  <c r="I34" i="1"/>
  <c r="I63" i="1"/>
  <c r="I12" i="1"/>
  <c r="I15" i="1"/>
  <c r="I20" i="1"/>
  <c r="I37" i="1"/>
  <c r="I40" i="1"/>
  <c r="I46" i="1"/>
  <c r="I54" i="1"/>
  <c r="I57" i="1"/>
  <c r="I66" i="1"/>
  <c r="I69" i="1"/>
  <c r="I75" i="1"/>
  <c r="I78" i="1"/>
  <c r="I96" i="1"/>
  <c r="I102" i="1"/>
  <c r="I106" i="1"/>
  <c r="I109" i="1"/>
  <c r="I31" i="1"/>
  <c r="I51" i="1"/>
  <c r="I72" i="1"/>
  <c r="J109" i="1"/>
  <c r="I116" i="1"/>
  <c r="J112" i="1"/>
  <c r="J104" i="1"/>
  <c r="L18" i="1"/>
  <c r="L23" i="1"/>
  <c r="L32" i="1"/>
  <c r="L43" i="1"/>
  <c r="L49" i="1"/>
  <c r="L81" i="1"/>
  <c r="L84" i="1"/>
  <c r="L87" i="1"/>
  <c r="L93" i="1"/>
  <c r="L99" i="1"/>
  <c r="L103" i="1"/>
  <c r="L75" i="1"/>
  <c r="L78" i="1"/>
  <c r="L96" i="1"/>
  <c r="L12" i="1"/>
  <c r="L15" i="1"/>
  <c r="L20" i="1"/>
  <c r="L37" i="1"/>
  <c r="L40" i="1"/>
  <c r="L46" i="1"/>
  <c r="L54" i="1"/>
  <c r="L57" i="1"/>
  <c r="L66" i="1"/>
  <c r="L69" i="1"/>
  <c r="L102" i="1"/>
  <c r="L25" i="1"/>
  <c r="L28" i="1"/>
  <c r="L31" i="1"/>
  <c r="L34" i="1"/>
  <c r="L51" i="1"/>
  <c r="L60" i="1"/>
  <c r="L63" i="1"/>
  <c r="L72" i="1"/>
  <c r="L83" i="1"/>
  <c r="L89" i="1"/>
  <c r="L113" i="1"/>
  <c r="L116" i="1"/>
  <c r="L92" i="1"/>
  <c r="L17" i="1"/>
  <c r="L22" i="1"/>
  <c r="L39" i="1"/>
  <c r="L42" i="1"/>
  <c r="L45" i="1"/>
  <c r="L48" i="1"/>
  <c r="L80" i="1"/>
  <c r="L86" i="1"/>
  <c r="L98" i="1"/>
  <c r="L11" i="1"/>
  <c r="L14" i="1"/>
  <c r="L19" i="1"/>
  <c r="L36" i="1"/>
  <c r="L53" i="1"/>
  <c r="L56" i="1"/>
  <c r="L59" i="1"/>
  <c r="L62" i="1"/>
  <c r="L65" i="1"/>
  <c r="L68" i="1"/>
  <c r="L71" i="1"/>
  <c r="L74" i="1"/>
  <c r="L77" i="1"/>
  <c r="L95" i="1"/>
  <c r="L101" i="1"/>
  <c r="L108" i="1"/>
  <c r="L111" i="1"/>
  <c r="L8" i="1"/>
  <c r="L55" i="1"/>
  <c r="L70" i="1"/>
  <c r="L73" i="1"/>
  <c r="L24" i="1"/>
  <c r="L27" i="1"/>
  <c r="L30" i="1"/>
  <c r="L33" i="1"/>
  <c r="L50" i="1"/>
  <c r="L82" i="1"/>
  <c r="L85" i="1"/>
  <c r="L88" i="1"/>
  <c r="L91" i="1"/>
  <c r="L104" i="1"/>
  <c r="L115" i="1"/>
  <c r="L29" i="1"/>
  <c r="L52" i="1"/>
  <c r="L58" i="1"/>
  <c r="L10" i="1"/>
  <c r="L13" i="1"/>
  <c r="L16" i="1"/>
  <c r="L21" i="1"/>
  <c r="L38" i="1"/>
  <c r="L41" i="1"/>
  <c r="L44" i="1"/>
  <c r="L47" i="1"/>
  <c r="L67" i="1"/>
  <c r="L79" i="1"/>
  <c r="L94" i="1"/>
  <c r="L97" i="1"/>
  <c r="L107" i="1"/>
  <c r="L110" i="1"/>
  <c r="L26" i="1"/>
  <c r="L35" i="1"/>
  <c r="L61" i="1"/>
  <c r="L64" i="1"/>
  <c r="L76" i="1"/>
  <c r="J115" i="1"/>
  <c r="I108" i="1"/>
  <c r="I83" i="1"/>
  <c r="E6" i="1"/>
  <c r="K9" i="1"/>
  <c r="K114" i="1"/>
  <c r="F112" i="1"/>
  <c r="K100" i="1"/>
  <c r="K90" i="1"/>
  <c r="K76" i="1"/>
  <c r="K73" i="1"/>
  <c r="F72" i="1"/>
  <c r="K70" i="1"/>
  <c r="K64" i="1"/>
  <c r="K61" i="1"/>
  <c r="F60" i="1"/>
  <c r="K58" i="1"/>
  <c r="K55" i="1"/>
  <c r="K52" i="1"/>
  <c r="K35" i="1"/>
  <c r="K29" i="1"/>
  <c r="K26" i="1"/>
  <c r="F113" i="1"/>
  <c r="K110" i="1"/>
  <c r="K107" i="1"/>
  <c r="K97" i="1"/>
  <c r="K94" i="1"/>
  <c r="K79" i="1"/>
  <c r="K67" i="1"/>
  <c r="K47" i="1"/>
  <c r="F46" i="1"/>
  <c r="K44" i="1"/>
  <c r="K41" i="1"/>
  <c r="K38" i="1"/>
  <c r="K21" i="1"/>
  <c r="K16" i="1"/>
  <c r="K13" i="1"/>
  <c r="K10" i="1"/>
  <c r="G6" i="1"/>
  <c r="K115" i="1"/>
  <c r="K104" i="1"/>
  <c r="K91" i="1"/>
  <c r="K88" i="1"/>
  <c r="K85" i="1"/>
  <c r="F84" i="1"/>
  <c r="K82" i="1"/>
  <c r="K50" i="1"/>
  <c r="K33" i="1"/>
  <c r="F32" i="1"/>
  <c r="K30" i="1"/>
  <c r="K27" i="1"/>
  <c r="K24" i="1"/>
  <c r="K36" i="1"/>
  <c r="K19" i="1"/>
  <c r="K14" i="1"/>
  <c r="K11" i="1"/>
  <c r="N2" i="1"/>
  <c r="K112" i="1"/>
  <c r="K105" i="1"/>
  <c r="K98" i="1"/>
  <c r="K92" i="1"/>
  <c r="K86" i="1"/>
  <c r="K80" i="1"/>
  <c r="K48" i="1"/>
  <c r="K45" i="1"/>
  <c r="F44" i="1"/>
  <c r="K42" i="1"/>
  <c r="K39" i="1"/>
  <c r="K22" i="1"/>
  <c r="K17" i="1"/>
  <c r="K34" i="1"/>
  <c r="K31" i="1"/>
  <c r="F30" i="1"/>
  <c r="K28" i="1"/>
  <c r="K25" i="1"/>
  <c r="K109" i="1"/>
  <c r="F108" i="1"/>
  <c r="K106" i="1"/>
  <c r="K102" i="1"/>
  <c r="K96" i="1"/>
  <c r="K78" i="1"/>
  <c r="K75" i="1"/>
  <c r="K69" i="1"/>
  <c r="K66" i="1"/>
  <c r="K57" i="1"/>
  <c r="K54" i="1"/>
  <c r="K46" i="1"/>
  <c r="K40" i="1"/>
  <c r="K37" i="1"/>
  <c r="K20" i="1"/>
  <c r="K15" i="1"/>
  <c r="C34" i="1"/>
  <c r="L19" i="2"/>
  <c r="O19" i="2" s="1"/>
  <c r="L16" i="2"/>
  <c r="O16" i="2" s="1"/>
  <c r="L17" i="2"/>
  <c r="O17" i="2" s="1"/>
  <c r="L13" i="2"/>
  <c r="O13" i="2" s="1"/>
  <c r="L12" i="2"/>
  <c r="O12" i="2" s="1"/>
  <c r="C99" i="1"/>
  <c r="C87" i="1"/>
  <c r="C100" i="1"/>
  <c r="F114" i="1"/>
  <c r="F102" i="1"/>
  <c r="F99" i="1"/>
  <c r="F94" i="1"/>
  <c r="F91" i="1"/>
  <c r="F82" i="1"/>
  <c r="F56" i="1"/>
  <c r="F42" i="1"/>
  <c r="F28" i="1"/>
  <c r="F109" i="1"/>
  <c r="F80" i="1"/>
  <c r="F68" i="1"/>
  <c r="F115" i="1"/>
  <c r="F106" i="1"/>
  <c r="F95" i="1"/>
  <c r="F92" i="1"/>
  <c r="F78" i="1"/>
  <c r="F66" i="1"/>
  <c r="F54" i="1"/>
  <c r="F40" i="1"/>
  <c r="F26" i="1"/>
  <c r="F116" i="1"/>
  <c r="F110" i="1"/>
  <c r="F103" i="1"/>
  <c r="F100" i="1"/>
  <c r="F64" i="1"/>
  <c r="F52" i="1"/>
  <c r="F38" i="1"/>
  <c r="F24" i="1"/>
  <c r="F107" i="1"/>
  <c r="F104" i="1"/>
  <c r="F76" i="1"/>
  <c r="F50" i="1"/>
  <c r="F36" i="1"/>
  <c r="F22" i="1"/>
  <c r="F9" i="1"/>
  <c r="F111" i="1"/>
  <c r="F88" i="1"/>
  <c r="F74" i="1"/>
  <c r="F62" i="1"/>
  <c r="F48" i="1"/>
  <c r="F34" i="1"/>
  <c r="F20" i="1"/>
  <c r="F96" i="1"/>
  <c r="F97" i="1"/>
  <c r="F89" i="1"/>
  <c r="F85" i="1"/>
  <c r="F81" i="1"/>
  <c r="F77" i="1"/>
  <c r="F73" i="1"/>
  <c r="F69" i="1"/>
  <c r="F65" i="1"/>
  <c r="F61" i="1"/>
  <c r="F57" i="1"/>
  <c r="F53" i="1"/>
  <c r="F49" i="1"/>
  <c r="F45" i="1"/>
  <c r="F41" i="1"/>
  <c r="F37" i="1"/>
  <c r="F33" i="1"/>
  <c r="F29" i="1"/>
  <c r="F25" i="1"/>
  <c r="F10" i="1"/>
  <c r="F11" i="1"/>
  <c r="F12" i="1"/>
  <c r="F13" i="1"/>
  <c r="F14" i="1"/>
  <c r="F15" i="1"/>
  <c r="F16" i="1"/>
  <c r="F17" i="1"/>
  <c r="F18" i="1"/>
  <c r="F8" i="1"/>
  <c r="F98" i="1"/>
  <c r="F90" i="1"/>
  <c r="F101" i="1"/>
  <c r="F93" i="1"/>
  <c r="F87" i="1"/>
  <c r="F83" i="1"/>
  <c r="F79" i="1"/>
  <c r="F75" i="1"/>
  <c r="F71" i="1"/>
  <c r="F67" i="1"/>
  <c r="F63" i="1"/>
  <c r="F59" i="1"/>
  <c r="F55" i="1"/>
  <c r="F51" i="1"/>
  <c r="F47" i="1"/>
  <c r="F43" i="1"/>
  <c r="F39" i="1"/>
  <c r="F35" i="1"/>
  <c r="F31" i="1"/>
  <c r="F27" i="1"/>
  <c r="F23" i="1"/>
  <c r="F19" i="1"/>
  <c r="C84" i="1"/>
  <c r="C45" i="1"/>
  <c r="C95" i="1"/>
  <c r="C30" i="1"/>
  <c r="C82" i="1"/>
  <c r="C42" i="1"/>
  <c r="C67" i="1"/>
  <c r="C41" i="1"/>
  <c r="C78" i="1"/>
  <c r="C91" i="1"/>
  <c r="C102" i="1"/>
  <c r="C76" i="1"/>
  <c r="C105" i="1"/>
  <c r="C73" i="1"/>
  <c r="C48" i="1"/>
  <c r="C104" i="1"/>
  <c r="C80" i="1"/>
  <c r="C55" i="1"/>
  <c r="C15" i="1"/>
  <c r="C93" i="1"/>
  <c r="C69" i="1"/>
  <c r="C28" i="1"/>
  <c r="C49" i="1" l="1"/>
  <c r="C20" i="1"/>
  <c r="C10" i="1"/>
  <c r="C88" i="1"/>
  <c r="C97" i="1"/>
  <c r="C8" i="1"/>
  <c r="C53" i="1"/>
  <c r="C94" i="1"/>
  <c r="C58" i="1"/>
  <c r="C36" i="1"/>
  <c r="C23" i="1"/>
  <c r="C112" i="1"/>
  <c r="C113" i="1"/>
  <c r="C26" i="1"/>
  <c r="C92" i="1"/>
  <c r="C43" i="1"/>
  <c r="C98" i="1"/>
  <c r="C74" i="1"/>
  <c r="C32" i="1"/>
  <c r="C38" i="1"/>
  <c r="C106" i="1"/>
  <c r="C57" i="1"/>
  <c r="C22" i="1"/>
  <c r="C52" i="1"/>
  <c r="C39" i="1"/>
  <c r="C25" i="1"/>
  <c r="C61" i="1"/>
  <c r="C47" i="1"/>
  <c r="C40" i="1"/>
  <c r="C37" i="1"/>
  <c r="C51" i="1"/>
  <c r="C29" i="1"/>
  <c r="C83" i="1"/>
  <c r="C62" i="1"/>
  <c r="C85" i="1"/>
  <c r="C72" i="1"/>
  <c r="C65" i="1"/>
  <c r="C90" i="1"/>
  <c r="C103" i="1"/>
  <c r="C54" i="1"/>
  <c r="C33" i="1"/>
  <c r="C46" i="1"/>
  <c r="C86" i="1"/>
  <c r="C111" i="1"/>
  <c r="C114" i="1"/>
  <c r="C12" i="1"/>
  <c r="C77" i="1"/>
  <c r="C31" i="1"/>
  <c r="C96" i="1"/>
  <c r="C56" i="1"/>
  <c r="C11" i="1"/>
  <c r="C115" i="1"/>
  <c r="C66" i="1"/>
  <c r="C79" i="1"/>
  <c r="C68" i="1"/>
  <c r="C70" i="1"/>
  <c r="C71" i="1"/>
  <c r="C59" i="1"/>
  <c r="C116" i="1"/>
  <c r="C107" i="1"/>
  <c r="C75" i="1"/>
  <c r="C21" i="1"/>
  <c r="C101" i="1"/>
  <c r="C16" i="1"/>
  <c r="C81" i="1"/>
  <c r="C50" i="1"/>
  <c r="C14" i="1"/>
  <c r="C9" i="1"/>
  <c r="C108" i="1"/>
  <c r="C110" i="1"/>
  <c r="C44" i="1"/>
  <c r="C109" i="1"/>
  <c r="C64" i="1"/>
  <c r="C24" i="1"/>
  <c r="C89" i="1"/>
  <c r="C63" i="1"/>
  <c r="C13" i="1"/>
  <c r="C27" i="1"/>
  <c r="C17" i="1"/>
  <c r="C18" i="1"/>
  <c r="C19" i="1"/>
  <c r="C60" i="1"/>
  <c r="C35" i="1"/>
  <c r="Q2" i="1"/>
  <c r="E13" i="1"/>
  <c r="E112" i="1"/>
  <c r="E16" i="1"/>
  <c r="E17" i="1"/>
  <c r="E22" i="1"/>
  <c r="E30" i="1"/>
  <c r="E38" i="1"/>
  <c r="E46" i="1"/>
  <c r="E54" i="1"/>
  <c r="E62" i="1"/>
  <c r="E70" i="1"/>
  <c r="E78" i="1"/>
  <c r="E86" i="1"/>
  <c r="E94" i="1"/>
  <c r="E102" i="1"/>
  <c r="E39" i="1"/>
  <c r="E63" i="1"/>
  <c r="E87" i="1"/>
  <c r="E103" i="1"/>
  <c r="E61" i="1"/>
  <c r="E23" i="1"/>
  <c r="E31" i="1"/>
  <c r="E47" i="1"/>
  <c r="E55" i="1"/>
  <c r="E71" i="1"/>
  <c r="E79" i="1"/>
  <c r="E95" i="1"/>
  <c r="E29" i="1"/>
  <c r="E93" i="1"/>
  <c r="E108" i="1"/>
  <c r="E24" i="1"/>
  <c r="E32" i="1"/>
  <c r="E40" i="1"/>
  <c r="E48" i="1"/>
  <c r="E56" i="1"/>
  <c r="E64" i="1"/>
  <c r="E72" i="1"/>
  <c r="E80" i="1"/>
  <c r="E88" i="1"/>
  <c r="E96" i="1"/>
  <c r="E33" i="1"/>
  <c r="E49" i="1"/>
  <c r="E65" i="1"/>
  <c r="E81" i="1"/>
  <c r="E97" i="1"/>
  <c r="E107" i="1"/>
  <c r="E25" i="1"/>
  <c r="E41" i="1"/>
  <c r="E57" i="1"/>
  <c r="E73" i="1"/>
  <c r="E89" i="1"/>
  <c r="E21" i="1"/>
  <c r="E69" i="1"/>
  <c r="E11" i="1"/>
  <c r="E113" i="1"/>
  <c r="E106" i="1"/>
  <c r="E26" i="1"/>
  <c r="E34" i="1"/>
  <c r="E42" i="1"/>
  <c r="E50" i="1"/>
  <c r="E58" i="1"/>
  <c r="E66" i="1"/>
  <c r="E74" i="1"/>
  <c r="E82" i="1"/>
  <c r="E90" i="1"/>
  <c r="E98" i="1"/>
  <c r="E18" i="1"/>
  <c r="E45" i="1"/>
  <c r="E77" i="1"/>
  <c r="E111" i="1"/>
  <c r="E8" i="1"/>
  <c r="E105" i="1"/>
  <c r="E19" i="1"/>
  <c r="E27" i="1"/>
  <c r="E35" i="1"/>
  <c r="E43" i="1"/>
  <c r="E51" i="1"/>
  <c r="E59" i="1"/>
  <c r="E67" i="1"/>
  <c r="E75" i="1"/>
  <c r="E83" i="1"/>
  <c r="E91" i="1"/>
  <c r="E99" i="1"/>
  <c r="E14" i="1"/>
  <c r="E37" i="1"/>
  <c r="E85" i="1"/>
  <c r="E114" i="1"/>
  <c r="E104" i="1"/>
  <c r="E20" i="1"/>
  <c r="E28" i="1"/>
  <c r="E36" i="1"/>
  <c r="E44" i="1"/>
  <c r="E52" i="1"/>
  <c r="E60" i="1"/>
  <c r="E68" i="1"/>
  <c r="E76" i="1"/>
  <c r="E84" i="1"/>
  <c r="E92" i="1"/>
  <c r="E100" i="1"/>
  <c r="E10" i="1"/>
  <c r="E116" i="1"/>
  <c r="E53" i="1"/>
  <c r="E101" i="1"/>
  <c r="H28" i="1"/>
  <c r="H31" i="1"/>
  <c r="H60" i="1"/>
  <c r="H92" i="1"/>
  <c r="H34" i="1"/>
  <c r="H54" i="1"/>
  <c r="H93" i="1"/>
  <c r="H32" i="1"/>
  <c r="H113" i="1"/>
  <c r="H74" i="1"/>
  <c r="H102" i="1"/>
  <c r="H46" i="1"/>
  <c r="H21" i="1"/>
  <c r="H43" i="1"/>
  <c r="H37" i="1"/>
  <c r="H49" i="1"/>
  <c r="H20" i="1"/>
  <c r="H23" i="1"/>
  <c r="H52" i="1"/>
  <c r="H85" i="1"/>
  <c r="H41" i="1"/>
  <c r="H83" i="1"/>
  <c r="H19" i="1"/>
  <c r="H112" i="1"/>
  <c r="H61" i="1"/>
  <c r="H98" i="1"/>
  <c r="H33" i="1"/>
  <c r="H77" i="1"/>
  <c r="H12" i="1"/>
  <c r="H15" i="1"/>
  <c r="H16" i="1"/>
  <c r="H47" i="1"/>
  <c r="H82" i="1"/>
  <c r="H106" i="1"/>
  <c r="H38" i="1"/>
  <c r="H80" i="1"/>
  <c r="H10" i="1"/>
  <c r="H111" i="1"/>
  <c r="H58" i="1"/>
  <c r="H95" i="1"/>
  <c r="H45" i="1"/>
  <c r="H114" i="1"/>
  <c r="H84" i="1"/>
  <c r="H87" i="1"/>
  <c r="H105" i="1"/>
  <c r="H39" i="1"/>
  <c r="H69" i="1"/>
  <c r="H89" i="1"/>
  <c r="H25" i="1"/>
  <c r="H67" i="1"/>
  <c r="H8" i="1"/>
  <c r="H110" i="1"/>
  <c r="H81" i="1"/>
  <c r="H17" i="1"/>
  <c r="H79" i="1"/>
  <c r="H72" i="1"/>
  <c r="H90" i="1"/>
  <c r="H24" i="1"/>
  <c r="H66" i="1"/>
  <c r="H86" i="1"/>
  <c r="H22" i="1"/>
  <c r="H64" i="1"/>
  <c r="H9" i="1"/>
  <c r="H109" i="1"/>
  <c r="H42" i="1"/>
  <c r="H78" i="1"/>
  <c r="H75" i="1"/>
  <c r="H97" i="1"/>
  <c r="H71" i="1"/>
  <c r="H59" i="1"/>
  <c r="H18" i="1"/>
  <c r="H104" i="1"/>
  <c r="H53" i="1"/>
  <c r="H73" i="1"/>
  <c r="H13" i="1"/>
  <c r="H51" i="1"/>
  <c r="H116" i="1"/>
  <c r="H108" i="1"/>
  <c r="H29" i="1"/>
  <c r="H65" i="1"/>
  <c r="H36" i="1"/>
  <c r="H57" i="1"/>
  <c r="H56" i="1"/>
  <c r="H44" i="1"/>
  <c r="H88" i="1"/>
  <c r="H99" i="1"/>
  <c r="H50" i="1"/>
  <c r="H70" i="1"/>
  <c r="H107" i="1"/>
  <c r="H48" i="1"/>
  <c r="H115" i="1"/>
  <c r="H101" i="1"/>
  <c r="H26" i="1"/>
  <c r="H62" i="1"/>
  <c r="H96" i="1"/>
  <c r="H35" i="1"/>
  <c r="G91" i="1"/>
  <c r="G95" i="1"/>
  <c r="G111" i="1"/>
  <c r="G100" i="1"/>
  <c r="G106" i="1"/>
  <c r="G113" i="1"/>
  <c r="G112" i="1"/>
  <c r="G92" i="1"/>
  <c r="G103" i="1"/>
  <c r="G115" i="1"/>
  <c r="G109" i="1"/>
  <c r="G99" i="1"/>
  <c r="G21" i="1"/>
  <c r="G29" i="1"/>
  <c r="G37" i="1"/>
  <c r="G45" i="1"/>
  <c r="G53" i="1"/>
  <c r="G61" i="1"/>
  <c r="G69" i="1"/>
  <c r="G77" i="1"/>
  <c r="G85" i="1"/>
  <c r="G14" i="1"/>
  <c r="G102" i="1"/>
  <c r="G110" i="1"/>
  <c r="G97" i="1"/>
  <c r="G22" i="1"/>
  <c r="G30" i="1"/>
  <c r="G38" i="1"/>
  <c r="G46" i="1"/>
  <c r="G54" i="1"/>
  <c r="G62" i="1"/>
  <c r="G70" i="1"/>
  <c r="G78" i="1"/>
  <c r="G86" i="1"/>
  <c r="G15" i="1"/>
  <c r="G23" i="1"/>
  <c r="G31" i="1"/>
  <c r="G39" i="1"/>
  <c r="G47" i="1"/>
  <c r="G55" i="1"/>
  <c r="G63" i="1"/>
  <c r="G71" i="1"/>
  <c r="G79" i="1"/>
  <c r="G87" i="1"/>
  <c r="G16" i="1"/>
  <c r="G94" i="1"/>
  <c r="G114" i="1"/>
  <c r="G105" i="1"/>
  <c r="G107" i="1"/>
  <c r="G96" i="1"/>
  <c r="G89" i="1"/>
  <c r="G24" i="1"/>
  <c r="G32" i="1"/>
  <c r="G40" i="1"/>
  <c r="G48" i="1"/>
  <c r="G56" i="1"/>
  <c r="G64" i="1"/>
  <c r="G72" i="1"/>
  <c r="G80" i="1"/>
  <c r="G88" i="1"/>
  <c r="G17" i="1"/>
  <c r="G20" i="1"/>
  <c r="G68" i="1"/>
  <c r="G93" i="1"/>
  <c r="G116" i="1"/>
  <c r="G25" i="1"/>
  <c r="G33" i="1"/>
  <c r="G41" i="1"/>
  <c r="G49" i="1"/>
  <c r="G57" i="1"/>
  <c r="G65" i="1"/>
  <c r="G73" i="1"/>
  <c r="G81" i="1"/>
  <c r="G10" i="1"/>
  <c r="G18" i="1"/>
  <c r="G9" i="1"/>
  <c r="G44" i="1"/>
  <c r="G13" i="1"/>
  <c r="G108" i="1"/>
  <c r="G98" i="1"/>
  <c r="G26" i="1"/>
  <c r="G34" i="1"/>
  <c r="G42" i="1"/>
  <c r="G50" i="1"/>
  <c r="G58" i="1"/>
  <c r="G66" i="1"/>
  <c r="G74" i="1"/>
  <c r="G82" i="1"/>
  <c r="G11" i="1"/>
  <c r="G8" i="1"/>
  <c r="G28" i="1"/>
  <c r="G52" i="1"/>
  <c r="G76" i="1"/>
  <c r="G104" i="1"/>
  <c r="G19" i="1"/>
  <c r="G27" i="1"/>
  <c r="G35" i="1"/>
  <c r="G43" i="1"/>
  <c r="G51" i="1"/>
  <c r="G59" i="1"/>
  <c r="G67" i="1"/>
  <c r="G75" i="1"/>
  <c r="G83" i="1"/>
  <c r="G12" i="1"/>
  <c r="G101" i="1"/>
  <c r="G90" i="1"/>
  <c r="G36" i="1"/>
  <c r="G60" i="1"/>
  <c r="G84" i="1"/>
  <c r="E115" i="1"/>
  <c r="E15" i="1"/>
  <c r="E110" i="1"/>
  <c r="Q4" i="1"/>
  <c r="D6" i="1"/>
  <c r="N6" i="1" s="1"/>
  <c r="E12" i="1"/>
  <c r="H30" i="1"/>
  <c r="H11" i="1"/>
  <c r="H14" i="1"/>
  <c r="H68" i="1"/>
  <c r="H91" i="1"/>
  <c r="H27" i="1"/>
  <c r="H94" i="1"/>
  <c r="H100" i="1"/>
  <c r="H55" i="1"/>
  <c r="H76" i="1"/>
  <c r="H103" i="1"/>
  <c r="H40" i="1"/>
  <c r="H63" i="1"/>
  <c r="E9" i="1"/>
  <c r="E109" i="1"/>
  <c r="D15" i="1" l="1"/>
  <c r="N15" i="1" s="1"/>
  <c r="D111" i="1"/>
  <c r="N111" i="1" s="1"/>
  <c r="D70" i="1"/>
  <c r="N70" i="1" s="1"/>
  <c r="D63" i="1"/>
  <c r="N63" i="1" s="1"/>
  <c r="D101" i="1"/>
  <c r="N101" i="1" s="1"/>
  <c r="D54" i="1"/>
  <c r="N54" i="1" s="1"/>
  <c r="D108" i="1"/>
  <c r="N108" i="1" s="1"/>
  <c r="D44" i="1"/>
  <c r="N44" i="1" s="1"/>
  <c r="D91" i="1"/>
  <c r="N91" i="1" s="1"/>
  <c r="D27" i="1"/>
  <c r="N27" i="1" s="1"/>
  <c r="D82" i="1"/>
  <c r="N82" i="1" s="1"/>
  <c r="D17" i="1"/>
  <c r="N17" i="1" s="1"/>
  <c r="D65" i="1"/>
  <c r="N65" i="1" s="1"/>
  <c r="D104" i="1"/>
  <c r="N104" i="1" s="1"/>
  <c r="D40" i="1"/>
  <c r="N40" i="1" s="1"/>
  <c r="D87" i="1"/>
  <c r="N87" i="1" s="1"/>
  <c r="D88" i="1"/>
  <c r="N88" i="1" s="1"/>
  <c r="D29" i="1"/>
  <c r="N29" i="1" s="1"/>
  <c r="D110" i="1"/>
  <c r="N110" i="1" s="1"/>
  <c r="D45" i="1"/>
  <c r="N45" i="1" s="1"/>
  <c r="D78" i="1"/>
  <c r="N78" i="1" s="1"/>
  <c r="D31" i="1"/>
  <c r="N31" i="1" s="1"/>
  <c r="D100" i="1"/>
  <c r="N100" i="1" s="1"/>
  <c r="D36" i="1"/>
  <c r="N36" i="1" s="1"/>
  <c r="D83" i="1"/>
  <c r="N83" i="1" s="1"/>
  <c r="D19" i="1"/>
  <c r="N19" i="1" s="1"/>
  <c r="D74" i="1"/>
  <c r="N74" i="1" s="1"/>
  <c r="Q6" i="1"/>
  <c r="D57" i="1"/>
  <c r="N57" i="1" s="1"/>
  <c r="D96" i="1"/>
  <c r="N96" i="1" s="1"/>
  <c r="D32" i="1"/>
  <c r="N32" i="1" s="1"/>
  <c r="D103" i="1"/>
  <c r="N103" i="1" s="1"/>
  <c r="D92" i="1"/>
  <c r="N92" i="1" s="1"/>
  <c r="D28" i="1"/>
  <c r="N28" i="1" s="1"/>
  <c r="D113" i="1"/>
  <c r="N113" i="1" s="1"/>
  <c r="D21" i="1"/>
  <c r="N21" i="1" s="1"/>
  <c r="D69" i="1"/>
  <c r="N69" i="1" s="1"/>
  <c r="D102" i="1"/>
  <c r="N102" i="1" s="1"/>
  <c r="D37" i="1"/>
  <c r="N37" i="1" s="1"/>
  <c r="D94" i="1"/>
  <c r="N94" i="1" s="1"/>
  <c r="D84" i="1"/>
  <c r="N84" i="1" s="1"/>
  <c r="D20" i="1"/>
  <c r="N20" i="1" s="1"/>
  <c r="D67" i="1"/>
  <c r="N67" i="1" s="1"/>
  <c r="D10" i="1"/>
  <c r="N10" i="1" s="1"/>
  <c r="D58" i="1"/>
  <c r="N58" i="1" s="1"/>
  <c r="D105" i="1"/>
  <c r="N105" i="1" s="1"/>
  <c r="D41" i="1"/>
  <c r="N41" i="1" s="1"/>
  <c r="D80" i="1"/>
  <c r="N80" i="1" s="1"/>
  <c r="D85" i="1"/>
  <c r="N85" i="1" s="1"/>
  <c r="D116" i="1"/>
  <c r="N116" i="1" s="1"/>
  <c r="D90" i="1"/>
  <c r="N90" i="1" s="1"/>
  <c r="D49" i="1"/>
  <c r="N49" i="1" s="1"/>
  <c r="D14" i="1"/>
  <c r="N14" i="1" s="1"/>
  <c r="D46" i="1"/>
  <c r="N46" i="1" s="1"/>
  <c r="D79" i="1"/>
  <c r="N79" i="1" s="1"/>
  <c r="D12" i="1"/>
  <c r="N12" i="1" s="1"/>
  <c r="D71" i="1"/>
  <c r="N71" i="1" s="1"/>
  <c r="D76" i="1"/>
  <c r="N76" i="1" s="1"/>
  <c r="D11" i="1"/>
  <c r="N11" i="1" s="1"/>
  <c r="D59" i="1"/>
  <c r="N59" i="1" s="1"/>
  <c r="D114" i="1"/>
  <c r="N114" i="1" s="1"/>
  <c r="D50" i="1"/>
  <c r="N50" i="1" s="1"/>
  <c r="D97" i="1"/>
  <c r="N97" i="1" s="1"/>
  <c r="D33" i="1"/>
  <c r="N33" i="1" s="1"/>
  <c r="D72" i="1"/>
  <c r="N72" i="1" s="1"/>
  <c r="D39" i="1"/>
  <c r="N39" i="1" s="1"/>
  <c r="D77" i="1"/>
  <c r="N77" i="1" s="1"/>
  <c r="D52" i="1"/>
  <c r="N52" i="1" s="1"/>
  <c r="D26" i="1"/>
  <c r="N26" i="1" s="1"/>
  <c r="D48" i="1"/>
  <c r="N48" i="1" s="1"/>
  <c r="D22" i="1"/>
  <c r="N22" i="1" s="1"/>
  <c r="D66" i="1"/>
  <c r="N66" i="1" s="1"/>
  <c r="D93" i="1"/>
  <c r="N93" i="1" s="1"/>
  <c r="D23" i="1"/>
  <c r="N23" i="1" s="1"/>
  <c r="D61" i="1"/>
  <c r="N61" i="1" s="1"/>
  <c r="D13" i="1"/>
  <c r="N13" i="1" s="1"/>
  <c r="D53" i="1"/>
  <c r="N53" i="1" s="1"/>
  <c r="D68" i="1"/>
  <c r="N68" i="1" s="1"/>
  <c r="D115" i="1"/>
  <c r="N115" i="1" s="1"/>
  <c r="D51" i="1"/>
  <c r="N51" i="1" s="1"/>
  <c r="D106" i="1"/>
  <c r="N106" i="1" s="1"/>
  <c r="D42" i="1"/>
  <c r="N42" i="1" s="1"/>
  <c r="D89" i="1"/>
  <c r="N89" i="1" s="1"/>
  <c r="D25" i="1"/>
  <c r="N25" i="1" s="1"/>
  <c r="D64" i="1"/>
  <c r="N64" i="1" s="1"/>
  <c r="D86" i="1"/>
  <c r="N86" i="1" s="1"/>
  <c r="D99" i="1"/>
  <c r="N99" i="1" s="1"/>
  <c r="D73" i="1"/>
  <c r="N73" i="1" s="1"/>
  <c r="D55" i="1"/>
  <c r="N55" i="1" s="1"/>
  <c r="D75" i="1"/>
  <c r="N75" i="1" s="1"/>
  <c r="D24" i="1"/>
  <c r="N24" i="1" s="1"/>
  <c r="D62" i="1"/>
  <c r="N62" i="1" s="1"/>
  <c r="D47" i="1"/>
  <c r="N47" i="1" s="1"/>
  <c r="D109" i="1"/>
  <c r="N109" i="1" s="1"/>
  <c r="D38" i="1"/>
  <c r="N38" i="1" s="1"/>
  <c r="D95" i="1"/>
  <c r="N95" i="1" s="1"/>
  <c r="D30" i="1"/>
  <c r="N30" i="1" s="1"/>
  <c r="D60" i="1"/>
  <c r="N60" i="1" s="1"/>
  <c r="D107" i="1"/>
  <c r="N107" i="1" s="1"/>
  <c r="D43" i="1"/>
  <c r="N43" i="1" s="1"/>
  <c r="D98" i="1"/>
  <c r="N98" i="1" s="1"/>
  <c r="D34" i="1"/>
  <c r="N34" i="1" s="1"/>
  <c r="D81" i="1"/>
  <c r="N81" i="1" s="1"/>
  <c r="D16" i="1"/>
  <c r="N16" i="1" s="1"/>
  <c r="D56" i="1"/>
  <c r="N56" i="1" s="1"/>
  <c r="D8" i="1"/>
  <c r="N8" i="1" s="1"/>
  <c r="D35" i="1"/>
  <c r="N35" i="1" s="1"/>
  <c r="D112" i="1"/>
  <c r="N112" i="1" s="1"/>
  <c r="D9" i="1"/>
  <c r="N9" i="1" s="1"/>
  <c r="D18" i="1"/>
  <c r="N18" i="1" s="1"/>
</calcChain>
</file>

<file path=xl/sharedStrings.xml><?xml version="1.0" encoding="utf-8"?>
<sst xmlns="http://schemas.openxmlformats.org/spreadsheetml/2006/main" count="176" uniqueCount="144">
  <si>
    <t>Year</t>
  </si>
  <si>
    <t>subdivision %</t>
  </si>
  <si>
    <t>total to distribute</t>
  </si>
  <si>
    <t>SUBDIVISIONS</t>
  </si>
  <si>
    <t>Adams County, Nebraska</t>
  </si>
  <si>
    <t>Antelope County, Nebraska</t>
  </si>
  <si>
    <t>Arthur County, Nebraska</t>
  </si>
  <si>
    <t>Banner County, Nebraska</t>
  </si>
  <si>
    <t>Beatrice City, Nebraska</t>
  </si>
  <si>
    <t>Bellevue City, Nebraska</t>
  </si>
  <si>
    <t>Blaine County, Nebraska</t>
  </si>
  <si>
    <t>Boone County, Nebraska</t>
  </si>
  <si>
    <t>Box Butte County, Nebraska</t>
  </si>
  <si>
    <t>Boyd County, Nebraska</t>
  </si>
  <si>
    <t>Brown County, Nebraska</t>
  </si>
  <si>
    <t>Buffalo County, Nebraska</t>
  </si>
  <si>
    <t>Burt County, Nebraska</t>
  </si>
  <si>
    <t>Butler County, Nebraska</t>
  </si>
  <si>
    <t>Cass County, Nebraska</t>
  </si>
  <si>
    <t>Cedar County, Nebraska</t>
  </si>
  <si>
    <t>Chase County, Nebraska</t>
  </si>
  <si>
    <t>Cherry County, Nebraska</t>
  </si>
  <si>
    <t>Cheyenne County, Nebraska</t>
  </si>
  <si>
    <t>Clay County, Nebraska</t>
  </si>
  <si>
    <t>Colfax County, Nebraska</t>
  </si>
  <si>
    <t>Columbus City, Nebraska</t>
  </si>
  <si>
    <t>Cuming County, Nebraska</t>
  </si>
  <si>
    <t>Custer County, Nebraska</t>
  </si>
  <si>
    <t>Dakota County, Nebraska</t>
  </si>
  <si>
    <t>Dawes County, Nebraska</t>
  </si>
  <si>
    <t>Dawson County, Nebraska</t>
  </si>
  <si>
    <t>Deuel County, Nebraska</t>
  </si>
  <si>
    <t>Dixon County, Nebraska</t>
  </si>
  <si>
    <t>Dodge County, Nebraska</t>
  </si>
  <si>
    <t>Douglas County, Nebraska</t>
  </si>
  <si>
    <t>Dundy County, Nebraska</t>
  </si>
  <si>
    <t>Fillmore County, Nebraska</t>
  </si>
  <si>
    <t>Franklin County, Nebraska</t>
  </si>
  <si>
    <t>Fremont City, Nebraska</t>
  </si>
  <si>
    <t>Frontier County, Nebraska</t>
  </si>
  <si>
    <t>Furnas County, Nebraska</t>
  </si>
  <si>
    <t>Gage County, Nebraska</t>
  </si>
  <si>
    <t>Garden County, Nebraska</t>
  </si>
  <si>
    <t>Garfield County, Nebraska</t>
  </si>
  <si>
    <t>Gosper County, Nebraska</t>
  </si>
  <si>
    <t>Grand Island City, Nebraska</t>
  </si>
  <si>
    <t>Grant County, Nebraska</t>
  </si>
  <si>
    <t>Greeley County, Nebraska</t>
  </si>
  <si>
    <t>Hall County, Nebraska</t>
  </si>
  <si>
    <t>Hamilton County, Nebraska</t>
  </si>
  <si>
    <t>Harlan County, Nebraska</t>
  </si>
  <si>
    <t>Hastings City, Nebraska</t>
  </si>
  <si>
    <t>Hayes County, Nebraska</t>
  </si>
  <si>
    <t>Hitchcock County, Nebraska</t>
  </si>
  <si>
    <t>Holt County, Nebraska</t>
  </si>
  <si>
    <t>Hooker County, Nebraska</t>
  </si>
  <si>
    <t>Howard County, Nebraska</t>
  </si>
  <si>
    <t>Jefferson County, Nebraska</t>
  </si>
  <si>
    <t>Johnson County, Nebraska</t>
  </si>
  <si>
    <t>Kearney City, Nebraska</t>
  </si>
  <si>
    <t>Kearney County, Nebraska</t>
  </si>
  <si>
    <t>Keith County, Nebraska</t>
  </si>
  <si>
    <t>Keya Paha County, Nebraska</t>
  </si>
  <si>
    <t>Kimball County, Nebraska</t>
  </si>
  <si>
    <t>Knox County, Nebraska</t>
  </si>
  <si>
    <t>La Vista City, Nebraska</t>
  </si>
  <si>
    <t>Lancaster County, Nebraska</t>
  </si>
  <si>
    <t>Lexington City, Nebraska</t>
  </si>
  <si>
    <t>Lincoln City, Nebraska</t>
  </si>
  <si>
    <t>Lincoln County, Nebraska</t>
  </si>
  <si>
    <t>Logan County, Nebraska</t>
  </si>
  <si>
    <t>Loup County, Nebraska</t>
  </si>
  <si>
    <t>Madison County, Nebraska</t>
  </si>
  <si>
    <t>McPherson County, Nebraska</t>
  </si>
  <si>
    <t>Merrick County, Nebraska</t>
  </si>
  <si>
    <t>Morrill County, Nebraska</t>
  </si>
  <si>
    <t>Nance County, Nebraska</t>
  </si>
  <si>
    <t>Nemaha County, Nebraska</t>
  </si>
  <si>
    <t>Norfolk City, Nebraska</t>
  </si>
  <si>
    <t>North Platte City, Nebraska</t>
  </si>
  <si>
    <t>Nuckolls County, Nebraska</t>
  </si>
  <si>
    <t>Omaha City, Nebraska</t>
  </si>
  <si>
    <t>Otoe County, Nebraska</t>
  </si>
  <si>
    <t>Papillion City, Nebraska</t>
  </si>
  <si>
    <t>Pawnee County, Nebraska</t>
  </si>
  <si>
    <t>Perkins County, Nebraska</t>
  </si>
  <si>
    <t>Phelps County, Nebraska</t>
  </si>
  <si>
    <t>Pierce County, Nebraska</t>
  </si>
  <si>
    <t>Platte County, Nebraska</t>
  </si>
  <si>
    <t>Polk County, Nebraska</t>
  </si>
  <si>
    <t>Red Willow County, Nebraska</t>
  </si>
  <si>
    <t>Richardson County, Nebraska</t>
  </si>
  <si>
    <t>Rock County, Nebraska</t>
  </si>
  <si>
    <t>Saline County, Nebraska</t>
  </si>
  <si>
    <t>Sarpy County, Nebraska</t>
  </si>
  <si>
    <t>Saunders County, Nebraska</t>
  </si>
  <si>
    <t>Scotts Bluff County, Nebraska</t>
  </si>
  <si>
    <t>Scottsbluff City, Nebraska</t>
  </si>
  <si>
    <t>Seward County, Nebraska</t>
  </si>
  <si>
    <t>Sheridan County, Nebraska</t>
  </si>
  <si>
    <t>Sherman County, Nebraska</t>
  </si>
  <si>
    <t>Sioux County, Nebraska</t>
  </si>
  <si>
    <t>South Sioux City, Nebraska</t>
  </si>
  <si>
    <t>Stanton County, Nebraska</t>
  </si>
  <si>
    <t>Thayer County, Nebraska</t>
  </si>
  <si>
    <t>Thomas County, Nebraska</t>
  </si>
  <si>
    <t>Thurston County, Nebraska</t>
  </si>
  <si>
    <t>Valley County, Nebraska</t>
  </si>
  <si>
    <t>Washington County, Nebraska</t>
  </si>
  <si>
    <t>Wayne County, Nebraska</t>
  </si>
  <si>
    <t>Webster County, Nebraska</t>
  </si>
  <si>
    <t>Wheeler County, Nebraska</t>
  </si>
  <si>
    <t>York County, Nebraska</t>
  </si>
  <si>
    <t>Allocation %</t>
  </si>
  <si>
    <t>TOTAL distributed to Subdivision</t>
  </si>
  <si>
    <t>Payment 1</t>
  </si>
  <si>
    <t>Payment 2</t>
  </si>
  <si>
    <t>Payment 3</t>
  </si>
  <si>
    <t>Payment 4</t>
  </si>
  <si>
    <t>Payment 5</t>
  </si>
  <si>
    <t>Payment 6</t>
  </si>
  <si>
    <t>Payment 7</t>
  </si>
  <si>
    <t>Payment 8</t>
  </si>
  <si>
    <t>Payment 9</t>
  </si>
  <si>
    <t>Payment 10</t>
  </si>
  <si>
    <t>Base</t>
  </si>
  <si>
    <t>Nebraska allocation %</t>
  </si>
  <si>
    <t>NE Addl. Restitution %</t>
  </si>
  <si>
    <t>National Schedule</t>
  </si>
  <si>
    <t>Nebraska Schedule</t>
  </si>
  <si>
    <t>TOTALS</t>
  </si>
  <si>
    <t>TOTAL per Sch. M</t>
  </si>
  <si>
    <t>diff.</t>
  </si>
  <si>
    <t>Incentive D</t>
  </si>
  <si>
    <t>Grand total</t>
  </si>
  <si>
    <t>Recalculated</t>
  </si>
  <si>
    <t>Total Payment</t>
  </si>
  <si>
    <t>Nebraska Payment</t>
  </si>
  <si>
    <t>NE Additional Restitution Payment</t>
  </si>
  <si>
    <t>Incentive A</t>
  </si>
  <si>
    <t>Incentive B</t>
  </si>
  <si>
    <t>Incentive C</t>
  </si>
  <si>
    <t>Max Remediation</t>
  </si>
  <si>
    <t>Additional Remediation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</si>
</sst>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00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1" applyFont="1"/>
    <xf numFmtId="164" fontId="0" fillId="0" borderId="0" xfId="1" applyNumberFormat="1" applyFont="1"/>
    <xf numFmtId="9" fontId="0" fillId="0" borderId="0" xfId="1" applyNumberFormat="1" applyFont="1"/>
    <xf numFmtId="0" fontId="2" fillId="0" borderId="0" xfId="0" applyFont="1" applyAlignment="1">
      <alignment wrapText="1"/>
    </xf>
    <xf numFmtId="164" fontId="2" fillId="0" borderId="0" xfId="2" applyNumberFormat="1" applyFont="1" applyAlignment="1">
      <alignment vertical="top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44" fontId="0" fillId="2" borderId="0" xfId="1" applyFont="1" applyFill="1"/>
    <xf numFmtId="0" fontId="4" fillId="0" borderId="0" xfId="0" applyFont="1"/>
    <xf numFmtId="44" fontId="4" fillId="0" borderId="0" xfId="1" applyFont="1"/>
    <xf numFmtId="0" fontId="0" fillId="0" borderId="0" xfId="0" applyAlignment="1">
      <alignment horizontal="left"/>
    </xf>
    <xf numFmtId="44" fontId="0" fillId="0" borderId="0" xfId="1" applyNumberFormat="1" applyFont="1"/>
    <xf numFmtId="0" fontId="0" fillId="0" borderId="0" xfId="0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2"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2DEC2-061E-4F9F-BF5B-0362DC0FF2BA}">
  <dimension ref="A1:AV43"/>
  <sheetViews>
    <sheetView tabSelected="1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F21" sqref="F21"/>
    </sheetView>
  </sheetViews>
  <sheetFormatPr defaultRowHeight="15" x14ac:dyDescent="0.25"/>
  <cols>
    <col min="1" max="1" width="21.42578125" customWidth="1"/>
    <col min="2" max="4" width="16.28515625" bestFit="1" customWidth="1"/>
    <col min="5" max="11" width="18" bestFit="1" customWidth="1"/>
    <col min="12" max="12" width="19" bestFit="1" customWidth="1"/>
    <col min="13" max="13" width="7" style="8" customWidth="1"/>
    <col min="14" max="14" width="26.5703125" bestFit="1" customWidth="1"/>
    <col min="15" max="15" width="19" customWidth="1"/>
    <col min="17" max="17" width="21.140625" bestFit="1" customWidth="1"/>
    <col min="18" max="18" width="15.140625" bestFit="1" customWidth="1"/>
  </cols>
  <sheetData>
    <row r="1" spans="1:48" x14ac:dyDescent="0.25">
      <c r="A1" s="10" t="s">
        <v>128</v>
      </c>
      <c r="B1" s="10" t="s">
        <v>115</v>
      </c>
      <c r="C1" s="10" t="s">
        <v>116</v>
      </c>
      <c r="D1" s="10" t="s">
        <v>117</v>
      </c>
      <c r="E1" s="10" t="s">
        <v>118</v>
      </c>
      <c r="F1" s="10" t="s">
        <v>119</v>
      </c>
      <c r="G1" s="10" t="s">
        <v>120</v>
      </c>
      <c r="H1" s="10" t="s">
        <v>121</v>
      </c>
      <c r="I1" s="10" t="s">
        <v>122</v>
      </c>
      <c r="J1" s="10" t="s">
        <v>123</v>
      </c>
      <c r="K1" s="10" t="s">
        <v>124</v>
      </c>
      <c r="L1" s="10" t="s">
        <v>130</v>
      </c>
      <c r="N1" t="s">
        <v>131</v>
      </c>
      <c r="O1" s="7" t="s">
        <v>132</v>
      </c>
    </row>
    <row r="2" spans="1:48" x14ac:dyDescent="0.25">
      <c r="A2" t="s">
        <v>125</v>
      </c>
      <c r="B2" s="1">
        <v>306016374</v>
      </c>
      <c r="C2" s="1">
        <v>81058849</v>
      </c>
      <c r="D2" s="1">
        <v>161989258</v>
      </c>
      <c r="E2" s="1">
        <v>161989258</v>
      </c>
      <c r="F2" s="1">
        <v>161989258</v>
      </c>
      <c r="G2" s="1">
        <v>161989257</v>
      </c>
      <c r="H2" s="1">
        <v>153896217</v>
      </c>
      <c r="I2" s="1">
        <v>145803177</v>
      </c>
      <c r="J2" s="1">
        <v>145674735</v>
      </c>
      <c r="K2" s="1">
        <v>145674735</v>
      </c>
      <c r="L2" s="1">
        <f>SUM(B2:K2)</f>
        <v>1626081118</v>
      </c>
      <c r="M2" s="9"/>
      <c r="N2" s="1">
        <v>1626081118</v>
      </c>
      <c r="O2" s="1">
        <f t="shared" ref="O2:O7" si="0">L2-N2</f>
        <v>0</v>
      </c>
      <c r="P2" s="1"/>
      <c r="Q2" t="s">
        <v>126</v>
      </c>
      <c r="R2" s="2">
        <v>4.6169827209999997E-3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x14ac:dyDescent="0.25">
      <c r="A3" t="s">
        <v>139</v>
      </c>
      <c r="B3" s="1">
        <v>0</v>
      </c>
      <c r="C3" s="1">
        <v>162912910</v>
      </c>
      <c r="D3" s="1">
        <v>325567678</v>
      </c>
      <c r="E3" s="1">
        <v>325567678</v>
      </c>
      <c r="F3" s="1">
        <v>325567678</v>
      </c>
      <c r="G3" s="1">
        <v>325567679</v>
      </c>
      <c r="H3" s="1">
        <v>309302202</v>
      </c>
      <c r="I3" s="1">
        <v>293036724</v>
      </c>
      <c r="J3" s="1">
        <v>292778585</v>
      </c>
      <c r="K3" s="1">
        <v>292778585</v>
      </c>
      <c r="L3" s="1">
        <f>SUM(B3:K3)</f>
        <v>2653079719</v>
      </c>
      <c r="M3" s="9"/>
      <c r="N3" s="1">
        <v>2653079719</v>
      </c>
      <c r="O3" s="1">
        <f t="shared" si="0"/>
        <v>0</v>
      </c>
      <c r="P3" s="1"/>
      <c r="Q3" t="s">
        <v>127</v>
      </c>
      <c r="R3" s="2">
        <v>5.2525264689999998E-3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x14ac:dyDescent="0.25">
      <c r="A4" t="s">
        <v>140</v>
      </c>
      <c r="B4" s="1">
        <v>0</v>
      </c>
      <c r="C4" s="1">
        <v>81456455</v>
      </c>
      <c r="D4" s="1">
        <v>162783839</v>
      </c>
      <c r="E4" s="1">
        <v>162783839</v>
      </c>
      <c r="F4" s="1">
        <v>162783839</v>
      </c>
      <c r="G4" s="1">
        <v>137108875</v>
      </c>
      <c r="H4" s="1">
        <v>128976136</v>
      </c>
      <c r="I4" s="1">
        <v>120843397</v>
      </c>
      <c r="J4" s="1">
        <v>120714327</v>
      </c>
      <c r="K4" s="1">
        <v>120714328</v>
      </c>
      <c r="L4" s="1">
        <f t="shared" ref="L4:L5" si="1">SUM(B4:K4)</f>
        <v>1198165035</v>
      </c>
      <c r="M4" s="9"/>
      <c r="N4" s="1">
        <v>1198165035</v>
      </c>
      <c r="O4" s="1">
        <f t="shared" si="0"/>
        <v>0</v>
      </c>
      <c r="P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x14ac:dyDescent="0.25">
      <c r="A5" t="s">
        <v>141</v>
      </c>
      <c r="B5" s="1">
        <v>0</v>
      </c>
      <c r="C5" s="1">
        <v>81456455</v>
      </c>
      <c r="D5" s="1">
        <v>162783839</v>
      </c>
      <c r="E5" s="1">
        <v>162783839</v>
      </c>
      <c r="F5" s="1">
        <v>162783839</v>
      </c>
      <c r="G5" s="1">
        <v>137108874</v>
      </c>
      <c r="H5" s="1">
        <v>128976136</v>
      </c>
      <c r="I5" s="1">
        <v>120843397</v>
      </c>
      <c r="J5" s="1">
        <v>120714328</v>
      </c>
      <c r="K5" s="1">
        <v>120714327</v>
      </c>
      <c r="L5" s="1">
        <f t="shared" si="1"/>
        <v>1198165034</v>
      </c>
      <c r="M5" s="9"/>
      <c r="N5" s="1">
        <v>1198165034</v>
      </c>
      <c r="O5" s="1">
        <f t="shared" si="0"/>
        <v>0</v>
      </c>
      <c r="P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x14ac:dyDescent="0.25">
      <c r="A6" s="12" t="s">
        <v>133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51349930</v>
      </c>
      <c r="H6" s="1">
        <v>51349930</v>
      </c>
      <c r="I6" s="1">
        <v>51349930</v>
      </c>
      <c r="J6" s="1">
        <v>51349930</v>
      </c>
      <c r="K6" s="1">
        <v>51349930</v>
      </c>
      <c r="L6" s="1">
        <f>SUM(B6:K6)</f>
        <v>256749650</v>
      </c>
      <c r="M6" s="9"/>
      <c r="N6" s="1">
        <v>256749650</v>
      </c>
      <c r="O6" s="1">
        <f t="shared" si="0"/>
        <v>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x14ac:dyDescent="0.25">
      <c r="A7" t="s">
        <v>142</v>
      </c>
      <c r="B7" s="1">
        <v>306016374</v>
      </c>
      <c r="C7" s="1">
        <v>243971759</v>
      </c>
      <c r="D7" s="1">
        <v>487556936</v>
      </c>
      <c r="E7" s="1">
        <v>487556936</v>
      </c>
      <c r="F7" s="1">
        <v>487556936</v>
      </c>
      <c r="G7" s="1">
        <v>487556936</v>
      </c>
      <c r="H7" s="1">
        <v>463198419</v>
      </c>
      <c r="I7" s="1">
        <v>438839901</v>
      </c>
      <c r="J7" s="1">
        <v>438453320</v>
      </c>
      <c r="K7" s="1">
        <v>438453320</v>
      </c>
      <c r="L7" s="1">
        <f>SUM(B7:K7)</f>
        <v>4279160837</v>
      </c>
      <c r="M7" s="9"/>
      <c r="N7" s="1">
        <v>4279160837</v>
      </c>
      <c r="O7" s="1">
        <f t="shared" si="0"/>
        <v>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9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 x14ac:dyDescent="0.25">
      <c r="A9" t="s">
        <v>143</v>
      </c>
      <c r="B9" s="1">
        <v>3803699</v>
      </c>
      <c r="C9" s="1">
        <v>3803698</v>
      </c>
      <c r="D9" s="1">
        <v>3803698</v>
      </c>
      <c r="E9" s="1">
        <v>8558322</v>
      </c>
      <c r="F9" s="1">
        <v>8558322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f>SUM(B9:K9)</f>
        <v>28527739</v>
      </c>
      <c r="M9" s="9"/>
      <c r="N9" s="1">
        <v>28527739</v>
      </c>
      <c r="O9" s="1">
        <f>L9-N9</f>
        <v>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9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1:48" x14ac:dyDescent="0.25">
      <c r="A11" s="10" t="s">
        <v>129</v>
      </c>
      <c r="B11" s="10" t="s">
        <v>115</v>
      </c>
      <c r="C11" s="10" t="s">
        <v>116</v>
      </c>
      <c r="D11" s="10" t="s">
        <v>117</v>
      </c>
      <c r="E11" s="10" t="s">
        <v>118</v>
      </c>
      <c r="F11" s="10" t="s">
        <v>119</v>
      </c>
      <c r="G11" s="10" t="s">
        <v>120</v>
      </c>
      <c r="H11" s="10" t="s">
        <v>121</v>
      </c>
      <c r="I11" s="10" t="s">
        <v>122</v>
      </c>
      <c r="J11" s="10" t="s">
        <v>123</v>
      </c>
      <c r="K11" s="10" t="s">
        <v>124</v>
      </c>
      <c r="L11" s="11" t="s">
        <v>130</v>
      </c>
      <c r="M11" s="9"/>
      <c r="N11" s="1" t="s">
        <v>135</v>
      </c>
      <c r="O11" s="6" t="s">
        <v>132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:48" x14ac:dyDescent="0.25">
      <c r="A12" t="s">
        <v>125</v>
      </c>
      <c r="B12" s="1">
        <f>+B2*$R$2</f>
        <v>1412872.3111010736</v>
      </c>
      <c r="C12" s="1">
        <f>+C2*$R$2</f>
        <v>374247.3052171481</v>
      </c>
      <c r="D12" s="1">
        <f>+D2*$R$2</f>
        <v>747901.60517361097</v>
      </c>
      <c r="E12" s="1">
        <f>+E2*$R$2</f>
        <v>747901.60517361097</v>
      </c>
      <c r="F12" s="1">
        <f>+F2*$R$2</f>
        <v>747901.60517361097</v>
      </c>
      <c r="G12" s="1">
        <f>+G2*$R$2</f>
        <v>747901.6005566282</v>
      </c>
      <c r="H12" s="1">
        <f>+H2*$R$2</f>
        <v>710536.17471626645</v>
      </c>
      <c r="I12" s="1">
        <f>+I2*$R$2</f>
        <v>673170.7488759046</v>
      </c>
      <c r="J12" s="1">
        <f>+J2*$R$2</f>
        <v>672577.73438125383</v>
      </c>
      <c r="K12" s="1">
        <f>+K2*$R$2</f>
        <v>672577.73438125383</v>
      </c>
      <c r="L12" s="1">
        <f>SUM(B12:K12)</f>
        <v>7507588.4247503625</v>
      </c>
      <c r="M12" s="9"/>
      <c r="N12" s="1">
        <f>N2*$R$2</f>
        <v>7507588.4247503616</v>
      </c>
      <c r="O12" s="1">
        <f t="shared" ref="O12:O19" si="2">L12-N12</f>
        <v>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x14ac:dyDescent="0.25">
      <c r="A13" t="s">
        <v>139</v>
      </c>
      <c r="B13" s="1">
        <f>+B3*$R$2</f>
        <v>0</v>
      </c>
      <c r="C13" s="1">
        <f>+C3*$R$2</f>
        <v>752166.09049782809</v>
      </c>
      <c r="D13" s="1">
        <f>+D3*$R$2</f>
        <v>1503140.3438420917</v>
      </c>
      <c r="E13" s="1">
        <f>+E3*$R$2</f>
        <v>1503140.3438420917</v>
      </c>
      <c r="F13" s="1">
        <f>+F3*$R$2</f>
        <v>1503140.3438420917</v>
      </c>
      <c r="G13" s="1">
        <f>+G3*$R$2</f>
        <v>1503140.3484590745</v>
      </c>
      <c r="H13" s="1">
        <f>+H3*$R$2</f>
        <v>1428042.9222012516</v>
      </c>
      <c r="I13" s="1">
        <f>+I3*$R$2</f>
        <v>1352945.4913264459</v>
      </c>
      <c r="J13" s="1">
        <f>+J3*$R$2</f>
        <v>1351753.6680238296</v>
      </c>
      <c r="K13" s="1">
        <f>+K3*$R$2</f>
        <v>1351753.6680238296</v>
      </c>
      <c r="L13" s="1">
        <f>SUM(B13:K13)</f>
        <v>12249223.220058536</v>
      </c>
      <c r="M13" s="9"/>
      <c r="N13" s="1">
        <f>N3*$R$2</f>
        <v>12249223.220058534</v>
      </c>
      <c r="O13" s="1">
        <f t="shared" si="2"/>
        <v>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x14ac:dyDescent="0.25">
      <c r="A14" t="s">
        <v>140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9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x14ac:dyDescent="0.25">
      <c r="A15" t="s">
        <v>141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9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x14ac:dyDescent="0.25">
      <c r="A16" s="12" t="s">
        <v>133</v>
      </c>
      <c r="B16" s="1">
        <f>+B6*$R$2</f>
        <v>0</v>
      </c>
      <c r="C16" s="1">
        <f>+C6*$R$2</f>
        <v>0</v>
      </c>
      <c r="D16" s="1">
        <f>+D6*$R$2</f>
        <v>0</v>
      </c>
      <c r="E16" s="1">
        <f>+E6*$R$2</f>
        <v>0</v>
      </c>
      <c r="F16" s="1">
        <f>+F6*$R$2</f>
        <v>0</v>
      </c>
      <c r="G16" s="1">
        <f>+G6*$R$2</f>
        <v>237081.73953455951</v>
      </c>
      <c r="H16" s="1">
        <f>+H6*$R$2</f>
        <v>237081.73953455951</v>
      </c>
      <c r="I16" s="1">
        <f>+I6*$R$2</f>
        <v>237081.73953455951</v>
      </c>
      <c r="J16" s="1">
        <f>+J6*$R$2</f>
        <v>237081.73953455951</v>
      </c>
      <c r="K16" s="1">
        <f>+K6*$R$2</f>
        <v>237081.73953455951</v>
      </c>
      <c r="L16" s="1">
        <f>SUM(B16:K16)</f>
        <v>1185408.6976727976</v>
      </c>
      <c r="M16" s="9"/>
      <c r="N16" s="1">
        <f>N6*$R$2</f>
        <v>1185408.6976727976</v>
      </c>
      <c r="O16" s="1">
        <f t="shared" si="2"/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48" x14ac:dyDescent="0.25">
      <c r="A17" t="s">
        <v>142</v>
      </c>
      <c r="B17" s="1">
        <f>+B7*$R$2</f>
        <v>1412872.3111010736</v>
      </c>
      <c r="C17" s="1">
        <f>+C7*$R$2</f>
        <v>1126413.3957149761</v>
      </c>
      <c r="D17" s="1">
        <f>+D7*$R$2</f>
        <v>2251041.9490157026</v>
      </c>
      <c r="E17" s="1">
        <f>+E7*$R$2</f>
        <v>2251041.9490157026</v>
      </c>
      <c r="F17" s="1">
        <f>+F7*$R$2</f>
        <v>2251041.9490157026</v>
      </c>
      <c r="G17" s="1">
        <f>+G7*$R$2</f>
        <v>2251041.9490157026</v>
      </c>
      <c r="H17" s="1">
        <f>+H7*$R$2</f>
        <v>2138579.0969175179</v>
      </c>
      <c r="I17" s="1">
        <f>+I7*$R$2</f>
        <v>2026116.2402023505</v>
      </c>
      <c r="J17" s="1">
        <f>+J7*$R$2</f>
        <v>2024331.4024050836</v>
      </c>
      <c r="K17" s="1">
        <f>+K7*$R$2</f>
        <v>2024331.4024050836</v>
      </c>
      <c r="L17" s="1">
        <f>SUM(B17:K17)</f>
        <v>19756811.644808896</v>
      </c>
      <c r="M17" s="9"/>
      <c r="N17" s="1">
        <f>N7*$R$2</f>
        <v>19756811.644808896</v>
      </c>
      <c r="O17" s="1">
        <f t="shared" si="2"/>
        <v>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</row>
    <row r="18" spans="1:48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>
        <f>SUM(B18:K18)</f>
        <v>0</v>
      </c>
      <c r="M18" s="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48" x14ac:dyDescent="0.25">
      <c r="A19" t="s">
        <v>143</v>
      </c>
      <c r="B19" s="1">
        <f>+B9*$R$3</f>
        <v>19979.029677608829</v>
      </c>
      <c r="C19" s="1">
        <f>+C9*$R$3</f>
        <v>19979.02442508236</v>
      </c>
      <c r="D19" s="1">
        <f>+D9*$R$3</f>
        <v>19979.02442508236</v>
      </c>
      <c r="E19" s="1">
        <f>+E9*$R$3</f>
        <v>44952.812835225013</v>
      </c>
      <c r="F19" s="1">
        <f>+F9*$R$3</f>
        <v>44952.812835225013</v>
      </c>
      <c r="G19" s="1">
        <f>+G9*$R$3</f>
        <v>0</v>
      </c>
      <c r="H19" s="1">
        <f>+H9*$R$3</f>
        <v>0</v>
      </c>
      <c r="I19" s="1">
        <f>+I9*$R$3</f>
        <v>0</v>
      </c>
      <c r="J19" s="1">
        <f>+J9*$R$3</f>
        <v>0</v>
      </c>
      <c r="K19" s="1">
        <f>+K9*$R$3</f>
        <v>0</v>
      </c>
      <c r="L19" s="1">
        <f>SUM(B19:K19)</f>
        <v>149842.70419822357</v>
      </c>
      <c r="M19" s="9"/>
      <c r="N19" s="1">
        <f>N9*$R$3</f>
        <v>149842.7041982236</v>
      </c>
      <c r="O19" s="1">
        <f t="shared" si="2"/>
        <v>0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9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9"/>
      <c r="N21" s="1">
        <f>N17+N19</f>
        <v>19906654.349007118</v>
      </c>
      <c r="O21" s="1" t="s">
        <v>134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1:48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9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9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9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9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9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:48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9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9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9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9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9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9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2:48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9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2:48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9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2:48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9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2:48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9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2:48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9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2:48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9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2:48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9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2:48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9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2:48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9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2:48" x14ac:dyDescent="0.25"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2:48" x14ac:dyDescent="0.25"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</sheetData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16"/>
  <sheetViews>
    <sheetView workbookViewId="0">
      <pane xSplit="2" ySplit="7" topLeftCell="L8" activePane="bottomRight" state="frozen"/>
      <selection pane="topRight" activeCell="C1" sqref="C1"/>
      <selection pane="bottomLeft" activeCell="A8" sqref="A8"/>
      <selection pane="bottomRight" activeCell="P8" sqref="P8"/>
    </sheetView>
  </sheetViews>
  <sheetFormatPr defaultRowHeight="15" x14ac:dyDescent="0.25"/>
  <cols>
    <col min="1" max="1" width="16.7109375" bestFit="1" customWidth="1"/>
    <col min="2" max="2" width="16.7109375" customWidth="1"/>
    <col min="3" max="3" width="20" bestFit="1" customWidth="1"/>
    <col min="4" max="5" width="16.28515625" bestFit="1" customWidth="1"/>
    <col min="6" max="12" width="18" bestFit="1" customWidth="1"/>
    <col min="14" max="14" width="32" bestFit="1" customWidth="1"/>
    <col min="15" max="15" width="9.140625" style="8"/>
    <col min="16" max="16" width="19" bestFit="1" customWidth="1"/>
  </cols>
  <sheetData>
    <row r="1" spans="1:72" x14ac:dyDescent="0.25">
      <c r="A1" s="14" t="s">
        <v>0</v>
      </c>
      <c r="B1" s="14"/>
      <c r="C1">
        <v>2023</v>
      </c>
      <c r="D1">
        <v>2024</v>
      </c>
      <c r="E1">
        <v>2025</v>
      </c>
      <c r="F1">
        <v>2026</v>
      </c>
      <c r="G1">
        <v>2027</v>
      </c>
      <c r="H1">
        <v>2028</v>
      </c>
      <c r="I1">
        <v>2029</v>
      </c>
      <c r="J1">
        <v>2030</v>
      </c>
      <c r="K1">
        <v>2031</v>
      </c>
      <c r="L1">
        <v>2032</v>
      </c>
      <c r="N1" t="s">
        <v>130</v>
      </c>
      <c r="P1" t="s">
        <v>135</v>
      </c>
      <c r="Q1" t="s">
        <v>132</v>
      </c>
    </row>
    <row r="2" spans="1:72" x14ac:dyDescent="0.25">
      <c r="A2" s="14" t="s">
        <v>137</v>
      </c>
      <c r="B2" s="14"/>
      <c r="C2" s="1">
        <f>+'NE payment schedule'!B17</f>
        <v>1412872.3111010736</v>
      </c>
      <c r="D2" s="1">
        <f>+'NE payment schedule'!C17</f>
        <v>1126413.3957149761</v>
      </c>
      <c r="E2" s="1">
        <f>+'NE payment schedule'!D17</f>
        <v>2251041.9490157026</v>
      </c>
      <c r="F2" s="1">
        <f>+'NE payment schedule'!E17</f>
        <v>2251041.9490157026</v>
      </c>
      <c r="G2" s="1">
        <f>+'NE payment schedule'!F17</f>
        <v>2251041.9490157026</v>
      </c>
      <c r="H2" s="1">
        <f>+'NE payment schedule'!G17</f>
        <v>2251041.9490157026</v>
      </c>
      <c r="I2" s="1">
        <f>+'NE payment schedule'!H17</f>
        <v>2138579.0969175179</v>
      </c>
      <c r="J2" s="1">
        <f>+'NE payment schedule'!I17</f>
        <v>2026116.2402023505</v>
      </c>
      <c r="K2" s="1">
        <f>+'NE payment schedule'!J17</f>
        <v>2024331.4024050836</v>
      </c>
      <c r="L2" s="1">
        <f>+'NE payment schedule'!K17</f>
        <v>2024331.4024050836</v>
      </c>
      <c r="M2" s="1"/>
      <c r="N2" s="1">
        <f>SUM(C2:L2)</f>
        <v>19756811.644808896</v>
      </c>
      <c r="O2" s="9"/>
      <c r="P2" s="1">
        <f>+'NE payment schedule'!L7*'NE payment schedule'!R2</f>
        <v>19756811.644808896</v>
      </c>
      <c r="Q2" s="1">
        <f>N2-P2</f>
        <v>0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 spans="1:72" x14ac:dyDescent="0.25">
      <c r="A3" s="14" t="s">
        <v>138</v>
      </c>
      <c r="B3" s="14"/>
      <c r="C3" s="13">
        <f>+'NE payment schedule'!B19</f>
        <v>19979.029677608829</v>
      </c>
      <c r="D3" s="13">
        <f>+'NE payment schedule'!C19</f>
        <v>19979.02442508236</v>
      </c>
      <c r="E3" s="13">
        <f>+'NE payment schedule'!D19</f>
        <v>19979.02442508236</v>
      </c>
      <c r="F3" s="13">
        <f>+'NE payment schedule'!E19</f>
        <v>44952.812835225013</v>
      </c>
      <c r="G3" s="13">
        <f>+'NE payment schedule'!F19</f>
        <v>44952.812835225013</v>
      </c>
      <c r="H3" s="13">
        <f>+'NE payment schedule'!G19</f>
        <v>0</v>
      </c>
      <c r="I3" s="13">
        <f>+'NE payment schedule'!H19</f>
        <v>0</v>
      </c>
      <c r="J3" s="13">
        <f>+'NE payment schedule'!I19</f>
        <v>0</v>
      </c>
      <c r="K3" s="13">
        <f>+'NE payment schedule'!J19</f>
        <v>0</v>
      </c>
      <c r="L3" s="13">
        <f>+'NE payment schedule'!K19</f>
        <v>0</v>
      </c>
      <c r="M3" s="1"/>
      <c r="N3" s="1">
        <f>SUM(C3:L3)</f>
        <v>149842.70419822357</v>
      </c>
      <c r="O3" s="9"/>
      <c r="P3" s="1">
        <f>+'NE payment schedule'!N9*'NE payment schedule'!R3</f>
        <v>149842.7041982236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</row>
    <row r="4" spans="1:72" x14ac:dyDescent="0.25">
      <c r="A4" s="14" t="s">
        <v>136</v>
      </c>
      <c r="B4" s="14"/>
      <c r="C4" s="1">
        <f>SUM(C2:C3)</f>
        <v>1432851.3407786824</v>
      </c>
      <c r="D4" s="1">
        <f t="shared" ref="D4:L4" si="0">SUM(D2:D3)</f>
        <v>1146392.4201400585</v>
      </c>
      <c r="E4" s="1">
        <f t="shared" si="0"/>
        <v>2271020.973440785</v>
      </c>
      <c r="F4" s="1">
        <f t="shared" si="0"/>
        <v>2295994.7618509275</v>
      </c>
      <c r="G4" s="1">
        <f t="shared" si="0"/>
        <v>2295994.7618509275</v>
      </c>
      <c r="H4" s="1">
        <f t="shared" si="0"/>
        <v>2251041.9490157026</v>
      </c>
      <c r="I4" s="1">
        <f t="shared" si="0"/>
        <v>2138579.0969175179</v>
      </c>
      <c r="J4" s="1">
        <f t="shared" si="0"/>
        <v>2026116.2402023505</v>
      </c>
      <c r="K4" s="1">
        <f t="shared" si="0"/>
        <v>2024331.4024050836</v>
      </c>
      <c r="L4" s="1">
        <f t="shared" si="0"/>
        <v>2024331.4024050836</v>
      </c>
      <c r="M4" s="1"/>
      <c r="N4" s="1">
        <f>SUM(C4:L4)</f>
        <v>19906654.349007118</v>
      </c>
      <c r="O4" s="9"/>
      <c r="P4" s="1">
        <f>+('NE payment schedule'!N7*'NE payment schedule'!R2)+('NE payment schedule'!N9*'NE payment schedule'!R3)</f>
        <v>19906654.349007118</v>
      </c>
      <c r="Q4" s="1">
        <f t="shared" ref="Q4:Q6" si="1">N4-P4</f>
        <v>0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</row>
    <row r="5" spans="1:72" x14ac:dyDescent="0.25">
      <c r="A5" s="14" t="s">
        <v>1</v>
      </c>
      <c r="B5" s="14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1"/>
      <c r="N5" s="1"/>
      <c r="O5" s="9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</row>
    <row r="6" spans="1:72" x14ac:dyDescent="0.25">
      <c r="A6" s="14" t="s">
        <v>2</v>
      </c>
      <c r="B6" s="14"/>
      <c r="C6" s="1">
        <f>+C4*C5</f>
        <v>214927.70111680235</v>
      </c>
      <c r="D6" s="1">
        <f t="shared" ref="D6:L6" si="2">+D4*D5</f>
        <v>171958.86302100876</v>
      </c>
      <c r="E6" s="1">
        <f t="shared" si="2"/>
        <v>340653.14601611771</v>
      </c>
      <c r="F6" s="1">
        <f t="shared" si="2"/>
        <v>344399.21427763911</v>
      </c>
      <c r="G6" s="1">
        <f t="shared" si="2"/>
        <v>344399.21427763911</v>
      </c>
      <c r="H6" s="1">
        <f t="shared" si="2"/>
        <v>337656.29235235538</v>
      </c>
      <c r="I6" s="1">
        <f t="shared" si="2"/>
        <v>320786.86453762767</v>
      </c>
      <c r="J6" s="1">
        <f t="shared" si="2"/>
        <v>303917.43603035255</v>
      </c>
      <c r="K6" s="1">
        <f t="shared" si="2"/>
        <v>303649.71036076255</v>
      </c>
      <c r="L6" s="1">
        <f t="shared" si="2"/>
        <v>303649.71036076255</v>
      </c>
      <c r="M6" s="1"/>
      <c r="N6" s="1">
        <f>SUM(C6:L6)</f>
        <v>2985998.1523510679</v>
      </c>
      <c r="O6" s="9"/>
      <c r="P6" s="1">
        <f>+P4*0.15</f>
        <v>2985998.1523510679</v>
      </c>
      <c r="Q6" s="1">
        <f t="shared" si="1"/>
        <v>0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</row>
    <row r="7" spans="1:72" x14ac:dyDescent="0.25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122</v>
      </c>
      <c r="K7" s="6" t="s">
        <v>123</v>
      </c>
      <c r="L7" s="6" t="s">
        <v>124</v>
      </c>
      <c r="M7" s="1"/>
      <c r="N7" s="1" t="s">
        <v>114</v>
      </c>
      <c r="O7" s="9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</row>
    <row r="8" spans="1:72" ht="30" x14ac:dyDescent="0.25">
      <c r="A8" s="4" t="s">
        <v>4</v>
      </c>
      <c r="B8" s="5">
        <v>7.1304102642705302E-3</v>
      </c>
      <c r="C8" s="1">
        <f>+$C6*$B$8</f>
        <v>1532.5226861193162</v>
      </c>
      <c r="D8" s="1">
        <f>+D$6*$B$8</f>
        <v>1226.137241917291</v>
      </c>
      <c r="E8" s="1">
        <f t="shared" ref="E8:L8" si="3">+E$6*$B$8</f>
        <v>2428.9966889093735</v>
      </c>
      <c r="F8" s="1">
        <f t="shared" si="3"/>
        <v>2455.7076924919838</v>
      </c>
      <c r="G8" s="1">
        <f t="shared" si="3"/>
        <v>2455.7076924919838</v>
      </c>
      <c r="H8" s="1">
        <f t="shared" si="3"/>
        <v>2407.6278927847657</v>
      </c>
      <c r="I8" s="1">
        <f t="shared" si="3"/>
        <v>2287.3419515422606</v>
      </c>
      <c r="J8" s="1">
        <f t="shared" si="3"/>
        <v>2167.0560053616082</v>
      </c>
      <c r="K8" s="1">
        <f t="shared" si="3"/>
        <v>2165.1470114991548</v>
      </c>
      <c r="L8" s="1">
        <f t="shared" si="3"/>
        <v>2165.1470114991548</v>
      </c>
      <c r="M8" s="1"/>
      <c r="N8" s="1">
        <f t="shared" ref="N8:N39" si="4">SUM(C8:L8)</f>
        <v>21291.391874616889</v>
      </c>
      <c r="O8" s="9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</row>
    <row r="9" spans="1:72" ht="30" x14ac:dyDescent="0.25">
      <c r="A9" s="4" t="s">
        <v>5</v>
      </c>
      <c r="B9" s="5">
        <v>2.4063398000893502E-3</v>
      </c>
      <c r="C9" s="1">
        <f>+C$6*$B9</f>
        <v>517.18908133906973</v>
      </c>
      <c r="D9" s="1">
        <f>+D$6*$B9</f>
        <v>413.79145606556619</v>
      </c>
      <c r="E9" s="1">
        <f t="shared" ref="E9:L10" si="5">+E$6*$B9</f>
        <v>819.72722328423288</v>
      </c>
      <c r="F9" s="1">
        <f t="shared" si="5"/>
        <v>828.74153643578336</v>
      </c>
      <c r="G9" s="1">
        <f t="shared" si="5"/>
        <v>828.74153643578336</v>
      </c>
      <c r="H9" s="1">
        <f t="shared" si="5"/>
        <v>812.515775038078</v>
      </c>
      <c r="I9" s="1">
        <f t="shared" si="5"/>
        <v>771.92219948276443</v>
      </c>
      <c r="J9" s="1">
        <f t="shared" si="5"/>
        <v>731.32862226094642</v>
      </c>
      <c r="K9" s="1">
        <f t="shared" si="5"/>
        <v>730.68438332670644</v>
      </c>
      <c r="L9" s="1">
        <f t="shared" si="5"/>
        <v>730.68438332670644</v>
      </c>
      <c r="M9" s="1"/>
      <c r="N9" s="1">
        <f t="shared" si="4"/>
        <v>7185.3261969956375</v>
      </c>
      <c r="O9" s="9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</row>
    <row r="10" spans="1:72" ht="30" x14ac:dyDescent="0.25">
      <c r="A10" s="4" t="s">
        <v>6</v>
      </c>
      <c r="B10" s="5">
        <v>1.1083127782198099E-4</v>
      </c>
      <c r="C10" s="1">
        <f>+C$6*$B10</f>
        <v>23.820711754116015</v>
      </c>
      <c r="D10" s="1">
        <f t="shared" ref="D10" si="6">+D$6*$B10</f>
        <v>19.058420521433394</v>
      </c>
      <c r="E10" s="1">
        <f t="shared" si="5"/>
        <v>37.755023467044197</v>
      </c>
      <c r="F10" s="1">
        <f t="shared" si="5"/>
        <v>38.170204999276983</v>
      </c>
      <c r="G10" s="1">
        <f t="shared" si="5"/>
        <v>38.170204999276983</v>
      </c>
      <c r="H10" s="1">
        <f t="shared" si="5"/>
        <v>37.422878346043937</v>
      </c>
      <c r="I10" s="1">
        <f t="shared" si="5"/>
        <v>35.553218105211997</v>
      </c>
      <c r="J10" s="1">
        <f t="shared" si="5"/>
        <v>33.683557787624139</v>
      </c>
      <c r="K10" s="1">
        <f t="shared" si="5"/>
        <v>33.653885409557738</v>
      </c>
      <c r="L10" s="1">
        <f t="shared" si="5"/>
        <v>33.653885409557738</v>
      </c>
      <c r="M10" s="1"/>
      <c r="N10" s="1">
        <f t="shared" si="4"/>
        <v>330.94199079914313</v>
      </c>
      <c r="O10" s="9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</row>
    <row r="11" spans="1:72" ht="30" x14ac:dyDescent="0.25">
      <c r="A11" s="4" t="s">
        <v>7</v>
      </c>
      <c r="B11" s="5">
        <v>1.836746057217E-4</v>
      </c>
      <c r="C11" s="1">
        <f t="shared" ref="C11:L74" si="7">+C$6*$B11</f>
        <v>39.476760761300049</v>
      </c>
      <c r="D11" s="1">
        <f t="shared" si="7"/>
        <v>31.5844763657356</v>
      </c>
      <c r="E11" s="1">
        <f t="shared" si="7"/>
        <v>62.569332282367121</v>
      </c>
      <c r="F11" s="1">
        <f t="shared" si="7"/>
        <v>63.257389893308641</v>
      </c>
      <c r="G11" s="1">
        <f t="shared" si="7"/>
        <v>63.257389893308641</v>
      </c>
      <c r="H11" s="1">
        <f t="shared" si="7"/>
        <v>62.018886367269943</v>
      </c>
      <c r="I11" s="1">
        <f t="shared" si="7"/>
        <v>58.920400864649153</v>
      </c>
      <c r="J11" s="1">
        <f t="shared" si="7"/>
        <v>55.821915234824985</v>
      </c>
      <c r="K11" s="1">
        <f t="shared" si="7"/>
        <v>55.772740828021462</v>
      </c>
      <c r="L11" s="1">
        <f t="shared" si="7"/>
        <v>55.772740828021462</v>
      </c>
      <c r="M11" s="1"/>
      <c r="N11" s="1">
        <f t="shared" si="4"/>
        <v>548.45203331880703</v>
      </c>
      <c r="O11" s="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</row>
    <row r="12" spans="1:72" ht="30" x14ac:dyDescent="0.25">
      <c r="A12" s="4" t="s">
        <v>8</v>
      </c>
      <c r="B12" s="5">
        <v>9.2482053818880201E-3</v>
      </c>
      <c r="C12" s="1">
        <f t="shared" si="7"/>
        <v>1987.6955221852313</v>
      </c>
      <c r="D12" s="1">
        <f t="shared" ref="D12:L26" si="8">+D$6*$B12</f>
        <v>1590.310882454238</v>
      </c>
      <c r="E12" s="1">
        <f t="shared" si="8"/>
        <v>3150.4302583433455</v>
      </c>
      <c r="F12" s="1">
        <f t="shared" si="8"/>
        <v>3185.0746670004673</v>
      </c>
      <c r="G12" s="1">
        <f t="shared" si="8"/>
        <v>3185.0746670004673</v>
      </c>
      <c r="H12" s="1">
        <f t="shared" si="8"/>
        <v>3122.7147401614079</v>
      </c>
      <c r="I12" s="1">
        <f t="shared" si="8"/>
        <v>2966.7028070558713</v>
      </c>
      <c r="J12" s="1">
        <f t="shared" si="8"/>
        <v>2810.6908675455147</v>
      </c>
      <c r="K12" s="1">
        <f t="shared" si="8"/>
        <v>2808.2148855671426</v>
      </c>
      <c r="L12" s="1">
        <f t="shared" si="8"/>
        <v>2808.2148855671426</v>
      </c>
      <c r="M12" s="1"/>
      <c r="N12" s="1">
        <f t="shared" si="4"/>
        <v>27615.124182880831</v>
      </c>
      <c r="O12" s="9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</row>
    <row r="13" spans="1:72" ht="30" x14ac:dyDescent="0.25">
      <c r="A13" s="4" t="s">
        <v>9</v>
      </c>
      <c r="B13" s="5">
        <v>2.4787880023259299E-2</v>
      </c>
      <c r="C13" s="1">
        <f t="shared" si="7"/>
        <v>5327.6020689582301</v>
      </c>
      <c r="D13" s="1">
        <f t="shared" si="8"/>
        <v>4262.4956655008455</v>
      </c>
      <c r="E13" s="1">
        <f t="shared" si="8"/>
        <v>8444.069312993357</v>
      </c>
      <c r="F13" s="1">
        <f t="shared" si="8"/>
        <v>8536.9264036188888</v>
      </c>
      <c r="G13" s="1">
        <f t="shared" si="8"/>
        <v>8536.9264036188888</v>
      </c>
      <c r="H13" s="1">
        <f t="shared" si="8"/>
        <v>8369.7836639287507</v>
      </c>
      <c r="I13" s="1">
        <f t="shared" si="8"/>
        <v>7951.626311196248</v>
      </c>
      <c r="J13" s="1">
        <f t="shared" si="8"/>
        <v>7533.4689412969619</v>
      </c>
      <c r="K13" s="1">
        <f t="shared" si="8"/>
        <v>7526.8325895200178</v>
      </c>
      <c r="L13" s="1">
        <f t="shared" si="8"/>
        <v>7526.8325895200178</v>
      </c>
      <c r="M13" s="1"/>
      <c r="N13" s="1">
        <f t="shared" si="4"/>
        <v>74016.563950152195</v>
      </c>
      <c r="O13" s="9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</row>
    <row r="14" spans="1:72" ht="30" x14ac:dyDescent="0.25">
      <c r="A14" s="4" t="s">
        <v>10</v>
      </c>
      <c r="B14" s="5">
        <v>1.2364099690145901E-4</v>
      </c>
      <c r="C14" s="1">
        <f t="shared" si="7"/>
        <v>26.573875227820267</v>
      </c>
      <c r="D14" s="1">
        <f t="shared" si="8"/>
        <v>21.261165249958957</v>
      </c>
      <c r="E14" s="1">
        <f t="shared" si="8"/>
        <v>42.118694571051073</v>
      </c>
      <c r="F14" s="1">
        <f t="shared" si="8"/>
        <v>42.581862185366496</v>
      </c>
      <c r="G14" s="1">
        <f t="shared" si="8"/>
        <v>42.581862185366496</v>
      </c>
      <c r="H14" s="1">
        <f t="shared" si="8"/>
        <v>41.748160596495708</v>
      </c>
      <c r="I14" s="1">
        <f t="shared" si="8"/>
        <v>39.662407724325575</v>
      </c>
      <c r="J14" s="1">
        <f t="shared" si="8"/>
        <v>37.576654766528186</v>
      </c>
      <c r="K14" s="1">
        <f t="shared" si="8"/>
        <v>37.543552897843966</v>
      </c>
      <c r="L14" s="1">
        <f t="shared" si="8"/>
        <v>37.543552897843966</v>
      </c>
      <c r="M14" s="1"/>
      <c r="N14" s="1">
        <f t="shared" si="4"/>
        <v>369.19178830260068</v>
      </c>
      <c r="O14" s="9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</row>
    <row r="15" spans="1:72" ht="30" x14ac:dyDescent="0.25">
      <c r="A15" s="4" t="s">
        <v>11</v>
      </c>
      <c r="B15" s="5">
        <v>2.5334075071464001E-3</v>
      </c>
      <c r="C15" s="1">
        <f t="shared" si="7"/>
        <v>544.49945150302483</v>
      </c>
      <c r="D15" s="1">
        <f t="shared" si="8"/>
        <v>435.64187449778308</v>
      </c>
      <c r="E15" s="1">
        <f t="shared" si="8"/>
        <v>863.01323745027139</v>
      </c>
      <c r="F15" s="1">
        <f t="shared" si="8"/>
        <v>872.50355490629261</v>
      </c>
      <c r="G15" s="1">
        <f t="shared" si="8"/>
        <v>872.50355490629261</v>
      </c>
      <c r="H15" s="1">
        <f t="shared" si="8"/>
        <v>855.42098588067665</v>
      </c>
      <c r="I15" s="1">
        <f t="shared" si="8"/>
        <v>812.68385081358122</v>
      </c>
      <c r="J15" s="1">
        <f t="shared" si="8"/>
        <v>769.94671399198091</v>
      </c>
      <c r="K15" s="1">
        <f t="shared" si="8"/>
        <v>769.26845577078586</v>
      </c>
      <c r="L15" s="1">
        <f t="shared" si="8"/>
        <v>769.26845577078586</v>
      </c>
      <c r="M15" s="1"/>
      <c r="N15" s="1">
        <f t="shared" si="4"/>
        <v>7564.7501354914766</v>
      </c>
      <c r="O15" s="9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</row>
    <row r="16" spans="1:72" ht="30" x14ac:dyDescent="0.25">
      <c r="A16" s="4" t="s">
        <v>12</v>
      </c>
      <c r="B16" s="5">
        <v>7.4925336201690697E-3</v>
      </c>
      <c r="C16" s="1">
        <f t="shared" si="7"/>
        <v>1610.353026523291</v>
      </c>
      <c r="D16" s="1">
        <f t="shared" si="8"/>
        <v>1288.407562470956</v>
      </c>
      <c r="E16" s="1">
        <f t="shared" si="8"/>
        <v>2552.3551493421251</v>
      </c>
      <c r="F16" s="1">
        <f t="shared" si="8"/>
        <v>2580.4226917350225</v>
      </c>
      <c r="G16" s="1">
        <f t="shared" si="8"/>
        <v>2580.4226917350225</v>
      </c>
      <c r="H16" s="1">
        <f t="shared" si="8"/>
        <v>2529.9011225116592</v>
      </c>
      <c r="I16" s="1">
        <f t="shared" si="8"/>
        <v>2403.5063674567964</v>
      </c>
      <c r="J16" s="1">
        <f t="shared" si="8"/>
        <v>2277.1116072129989</v>
      </c>
      <c r="K16" s="1">
        <f t="shared" si="8"/>
        <v>2275.1056636326139</v>
      </c>
      <c r="L16" s="1">
        <f t="shared" si="8"/>
        <v>2275.1056636326139</v>
      </c>
      <c r="M16" s="1"/>
      <c r="N16" s="1">
        <f t="shared" si="4"/>
        <v>22372.6915462531</v>
      </c>
      <c r="O16" s="9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</row>
    <row r="17" spans="1:72" ht="30" x14ac:dyDescent="0.25">
      <c r="A17" s="4" t="s">
        <v>13</v>
      </c>
      <c r="B17" s="5">
        <v>9.0284743338281805E-4</v>
      </c>
      <c r="C17" s="1">
        <f t="shared" si="7"/>
        <v>194.04692331617443</v>
      </c>
      <c r="D17" s="1">
        <f t="shared" si="8"/>
        <v>155.25261812594533</v>
      </c>
      <c r="E17" s="1">
        <f t="shared" si="8"/>
        <v>307.55781855443422</v>
      </c>
      <c r="F17" s="1">
        <f t="shared" si="8"/>
        <v>310.93994666962567</v>
      </c>
      <c r="G17" s="1">
        <f t="shared" si="8"/>
        <v>310.93994666962567</v>
      </c>
      <c r="H17" s="1">
        <f t="shared" si="8"/>
        <v>304.8521169158825</v>
      </c>
      <c r="I17" s="1">
        <f t="shared" si="8"/>
        <v>289.62159731071887</v>
      </c>
      <c r="J17" s="1">
        <f t="shared" si="8"/>
        <v>274.39107708029059</v>
      </c>
      <c r="K17" s="1">
        <f t="shared" si="8"/>
        <v>274.14936164665056</v>
      </c>
      <c r="L17" s="1">
        <f t="shared" si="8"/>
        <v>274.14936164665056</v>
      </c>
      <c r="M17" s="1"/>
      <c r="N17" s="1">
        <f t="shared" si="4"/>
        <v>2695.9007679359984</v>
      </c>
      <c r="O17" s="9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</row>
    <row r="18" spans="1:72" ht="30" x14ac:dyDescent="0.25">
      <c r="A18" s="4" t="s">
        <v>14</v>
      </c>
      <c r="B18" s="5">
        <v>1.37513535382556E-3</v>
      </c>
      <c r="C18" s="1">
        <f t="shared" si="7"/>
        <v>295.55468032216822</v>
      </c>
      <c r="D18" s="1">
        <f t="shared" si="8"/>
        <v>236.46671194383589</v>
      </c>
      <c r="E18" s="1">
        <f t="shared" si="8"/>
        <v>468.44418447866417</v>
      </c>
      <c r="F18" s="1">
        <f t="shared" si="8"/>
        <v>473.59553538292613</v>
      </c>
      <c r="G18" s="1">
        <f t="shared" si="8"/>
        <v>473.59553538292613</v>
      </c>
      <c r="H18" s="1">
        <f t="shared" si="8"/>
        <v>464.32310505538294</v>
      </c>
      <c r="I18" s="1">
        <f t="shared" si="8"/>
        <v>441.12535846854263</v>
      </c>
      <c r="J18" s="1">
        <f t="shared" si="8"/>
        <v>417.92761092935586</v>
      </c>
      <c r="K18" s="1">
        <f t="shared" si="8"/>
        <v>417.559451895976</v>
      </c>
      <c r="L18" s="1">
        <f t="shared" si="8"/>
        <v>417.559451895976</v>
      </c>
      <c r="M18" s="1"/>
      <c r="N18" s="1">
        <f t="shared" si="4"/>
        <v>4106.1516257557541</v>
      </c>
      <c r="O18" s="9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</row>
    <row r="19" spans="1:72" ht="30" x14ac:dyDescent="0.25">
      <c r="A19" s="4" t="s">
        <v>15</v>
      </c>
      <c r="B19" s="5">
        <v>9.6303203315125808E-3</v>
      </c>
      <c r="C19" s="1">
        <f t="shared" si="7"/>
        <v>2069.8226098704008</v>
      </c>
      <c r="D19" s="1">
        <f t="shared" si="8"/>
        <v>1656.0189347350076</v>
      </c>
      <c r="E19" s="1">
        <f t="shared" si="8"/>
        <v>3280.5989180727424</v>
      </c>
      <c r="F19" s="1">
        <f t="shared" si="8"/>
        <v>3316.674755414906</v>
      </c>
      <c r="G19" s="1">
        <f t="shared" si="8"/>
        <v>3316.674755414906</v>
      </c>
      <c r="H19" s="1">
        <f t="shared" si="8"/>
        <v>3251.7382573040441</v>
      </c>
      <c r="I19" s="1">
        <f t="shared" si="8"/>
        <v>3089.2802636388878</v>
      </c>
      <c r="J19" s="1">
        <f t="shared" si="8"/>
        <v>2926.8222633042783</v>
      </c>
      <c r="K19" s="1">
        <f t="shared" si="8"/>
        <v>2924.2439793451581</v>
      </c>
      <c r="L19" s="1">
        <f t="shared" si="8"/>
        <v>2924.2439793451581</v>
      </c>
      <c r="M19" s="1"/>
      <c r="N19" s="1">
        <f t="shared" si="4"/>
        <v>28756.118716445493</v>
      </c>
      <c r="O19" s="9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</row>
    <row r="20" spans="1:72" ht="30" x14ac:dyDescent="0.25">
      <c r="A20" s="4" t="s">
        <v>16</v>
      </c>
      <c r="B20" s="5">
        <v>3.3656617699419698E-3</v>
      </c>
      <c r="C20" s="1">
        <f t="shared" si="7"/>
        <v>723.37394695033572</v>
      </c>
      <c r="D20" s="1">
        <f t="shared" si="8"/>
        <v>578.75537127249709</v>
      </c>
      <c r="E20" s="1">
        <f t="shared" si="8"/>
        <v>1146.523270356907</v>
      </c>
      <c r="F20" s="1">
        <f t="shared" si="8"/>
        <v>1159.1312690923025</v>
      </c>
      <c r="G20" s="1">
        <f t="shared" si="8"/>
        <v>1159.1312690923025</v>
      </c>
      <c r="H20" s="1">
        <f t="shared" si="8"/>
        <v>1136.4368745506715</v>
      </c>
      <c r="I20" s="1">
        <f t="shared" si="8"/>
        <v>1079.6600862738469</v>
      </c>
      <c r="J20" s="1">
        <f t="shared" si="8"/>
        <v>1022.8832956661417</v>
      </c>
      <c r="K20" s="1">
        <f t="shared" si="8"/>
        <v>1021.9822216151706</v>
      </c>
      <c r="L20" s="1">
        <f t="shared" si="8"/>
        <v>1021.9822216151706</v>
      </c>
      <c r="M20" s="1"/>
      <c r="N20" s="1">
        <f t="shared" si="4"/>
        <v>10049.859826485346</v>
      </c>
      <c r="O20" s="9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</row>
    <row r="21" spans="1:72" ht="30" x14ac:dyDescent="0.25">
      <c r="A21" s="4" t="s">
        <v>17</v>
      </c>
      <c r="B21" s="5">
        <v>2.8998056717082798E-3</v>
      </c>
      <c r="C21" s="1">
        <f t="shared" si="7"/>
        <v>623.24856670572547</v>
      </c>
      <c r="D21" s="1">
        <f t="shared" si="8"/>
        <v>498.64728628882835</v>
      </c>
      <c r="E21" s="1">
        <f t="shared" si="8"/>
        <v>987.8279249028069</v>
      </c>
      <c r="F21" s="1">
        <f t="shared" si="8"/>
        <v>998.69079489417311</v>
      </c>
      <c r="G21" s="1">
        <f t="shared" si="8"/>
        <v>998.69079489417311</v>
      </c>
      <c r="H21" s="1">
        <f t="shared" si="8"/>
        <v>979.13763165134924</v>
      </c>
      <c r="I21" s="1">
        <f t="shared" si="8"/>
        <v>930.21956919572835</v>
      </c>
      <c r="J21" s="1">
        <f t="shared" si="8"/>
        <v>881.30150473185461</v>
      </c>
      <c r="K21" s="1">
        <f t="shared" si="8"/>
        <v>880.52515231671566</v>
      </c>
      <c r="L21" s="1">
        <f t="shared" si="8"/>
        <v>880.52515231671566</v>
      </c>
      <c r="M21" s="1"/>
      <c r="N21" s="1">
        <f t="shared" si="4"/>
        <v>8658.8143778980721</v>
      </c>
      <c r="O21" s="9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</row>
    <row r="22" spans="1:72" ht="30" x14ac:dyDescent="0.25">
      <c r="A22" s="4" t="s">
        <v>18</v>
      </c>
      <c r="B22" s="5">
        <v>1.2356339343684899E-2</v>
      </c>
      <c r="C22" s="1">
        <f t="shared" si="7"/>
        <v>2655.7196093572938</v>
      </c>
      <c r="D22" s="1">
        <f t="shared" si="8"/>
        <v>2124.7820646418127</v>
      </c>
      <c r="E22" s="1">
        <f t="shared" si="8"/>
        <v>4209.2258706689918</v>
      </c>
      <c r="F22" s="1">
        <f t="shared" si="8"/>
        <v>4255.5135613129578</v>
      </c>
      <c r="G22" s="1">
        <f t="shared" si="8"/>
        <v>4255.5135613129578</v>
      </c>
      <c r="H22" s="1">
        <f t="shared" si="8"/>
        <v>4172.1957298361795</v>
      </c>
      <c r="I22" s="1">
        <f t="shared" si="8"/>
        <v>3963.7513552236069</v>
      </c>
      <c r="J22" s="1">
        <f t="shared" si="8"/>
        <v>3755.3069720536837</v>
      </c>
      <c r="K22" s="1">
        <f t="shared" si="8"/>
        <v>3751.9988628292144</v>
      </c>
      <c r="L22" s="1">
        <f t="shared" si="8"/>
        <v>3751.9988628292144</v>
      </c>
      <c r="M22" s="1"/>
      <c r="N22" s="1">
        <f t="shared" si="4"/>
        <v>36896.006450065906</v>
      </c>
      <c r="O22" s="9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</row>
    <row r="23" spans="1:72" ht="30" x14ac:dyDescent="0.25">
      <c r="A23" s="4" t="s">
        <v>19</v>
      </c>
      <c r="B23" s="5">
        <v>3.5025880093636701E-3</v>
      </c>
      <c r="C23" s="1">
        <f t="shared" si="7"/>
        <v>752.80318881181063</v>
      </c>
      <c r="D23" s="1">
        <f t="shared" si="8"/>
        <v>602.30105172119511</v>
      </c>
      <c r="E23" s="1">
        <f t="shared" si="8"/>
        <v>1193.1676245880653</v>
      </c>
      <c r="F23" s="1">
        <f t="shared" si="8"/>
        <v>1206.288558363128</v>
      </c>
      <c r="G23" s="1">
        <f t="shared" si="8"/>
        <v>1206.288558363128</v>
      </c>
      <c r="H23" s="1">
        <f t="shared" si="8"/>
        <v>1182.6708808795538</v>
      </c>
      <c r="I23" s="1">
        <f t="shared" si="8"/>
        <v>1123.5842252908626</v>
      </c>
      <c r="J23" s="1">
        <f t="shared" si="8"/>
        <v>1064.4975672764631</v>
      </c>
      <c r="K23" s="1">
        <f t="shared" si="8"/>
        <v>1063.5598345563583</v>
      </c>
      <c r="L23" s="1">
        <f t="shared" si="8"/>
        <v>1063.5598345563583</v>
      </c>
      <c r="M23" s="1"/>
      <c r="N23" s="1">
        <f t="shared" si="4"/>
        <v>10458.721324406921</v>
      </c>
      <c r="O23" s="9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</row>
    <row r="24" spans="1:72" ht="30" x14ac:dyDescent="0.25">
      <c r="A24" s="4" t="s">
        <v>20</v>
      </c>
      <c r="B24" s="5">
        <v>1.7078988139847199E-3</v>
      </c>
      <c r="C24" s="1">
        <f t="shared" si="7"/>
        <v>367.07476582984907</v>
      </c>
      <c r="D24" s="1">
        <f t="shared" si="8"/>
        <v>293.68833820774177</v>
      </c>
      <c r="E24" s="1">
        <f t="shared" si="8"/>
        <v>581.801104061091</v>
      </c>
      <c r="F24" s="1">
        <f t="shared" si="8"/>
        <v>588.19900960204927</v>
      </c>
      <c r="G24" s="1">
        <f t="shared" si="8"/>
        <v>588.19900960204927</v>
      </c>
      <c r="H24" s="1">
        <f t="shared" si="8"/>
        <v>576.68278124306562</v>
      </c>
      <c r="I24" s="1">
        <f t="shared" si="8"/>
        <v>547.87150548569127</v>
      </c>
      <c r="J24" s="1">
        <f t="shared" si="8"/>
        <v>519.06022854551611</v>
      </c>
      <c r="K24" s="1">
        <f t="shared" si="8"/>
        <v>518.60298019195011</v>
      </c>
      <c r="L24" s="1">
        <f t="shared" si="8"/>
        <v>518.60298019195011</v>
      </c>
      <c r="M24" s="1"/>
      <c r="N24" s="1">
        <f t="shared" si="4"/>
        <v>5099.7827029609534</v>
      </c>
      <c r="O24" s="9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</row>
    <row r="25" spans="1:72" ht="30" x14ac:dyDescent="0.25">
      <c r="A25" s="4" t="s">
        <v>21</v>
      </c>
      <c r="B25" s="5">
        <v>3.08216155778498E-3</v>
      </c>
      <c r="C25" s="1">
        <f t="shared" si="7"/>
        <v>662.44189808530814</v>
      </c>
      <c r="D25" s="1">
        <f t="shared" si="8"/>
        <v>530.00499712376632</v>
      </c>
      <c r="E25" s="1">
        <f t="shared" si="8"/>
        <v>1049.9480311893917</v>
      </c>
      <c r="F25" s="1">
        <f t="shared" si="8"/>
        <v>1061.4940187778914</v>
      </c>
      <c r="G25" s="1">
        <f t="shared" si="8"/>
        <v>1061.4940187778914</v>
      </c>
      <c r="H25" s="1">
        <f t="shared" si="8"/>
        <v>1040.7112440326364</v>
      </c>
      <c r="I25" s="1">
        <f t="shared" si="8"/>
        <v>988.71694212025386</v>
      </c>
      <c r="J25" s="1">
        <f t="shared" si="8"/>
        <v>936.72263807332843</v>
      </c>
      <c r="K25" s="1">
        <f t="shared" si="8"/>
        <v>935.89746430648586</v>
      </c>
      <c r="L25" s="1">
        <f t="shared" si="8"/>
        <v>935.89746430648586</v>
      </c>
      <c r="M25" s="1"/>
      <c r="N25" s="1">
        <f t="shared" si="4"/>
        <v>9203.3287167934395</v>
      </c>
      <c r="O25" s="9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</row>
    <row r="26" spans="1:72" ht="30" x14ac:dyDescent="0.25">
      <c r="A26" s="4" t="s">
        <v>22</v>
      </c>
      <c r="B26" s="5">
        <v>7.4082630227805396E-3</v>
      </c>
      <c r="C26" s="1">
        <f t="shared" si="7"/>
        <v>1592.2409407548346</v>
      </c>
      <c r="D26" s="1">
        <f t="shared" si="8"/>
        <v>1273.9164863579231</v>
      </c>
      <c r="E26" s="1">
        <f t="shared" si="8"/>
        <v>2523.6481052250647</v>
      </c>
      <c r="F26" s="1">
        <f t="shared" si="8"/>
        <v>2551.3999642077056</v>
      </c>
      <c r="G26" s="1">
        <f t="shared" si="8"/>
        <v>2551.3999642077056</v>
      </c>
      <c r="H26" s="1">
        <f t="shared" si="8"/>
        <v>2501.4466250431296</v>
      </c>
      <c r="I26" s="1">
        <f t="shared" si="8"/>
        <v>2376.4734667478169</v>
      </c>
      <c r="J26" s="1">
        <f t="shared" si="8"/>
        <v>2251.5003033219309</v>
      </c>
      <c r="K26" s="1">
        <f t="shared" si="8"/>
        <v>2249.5169211436582</v>
      </c>
      <c r="L26" s="1">
        <f t="shared" si="8"/>
        <v>2249.5169211436582</v>
      </c>
      <c r="M26" s="1"/>
      <c r="N26" s="1">
        <f t="shared" si="4"/>
        <v>22121.059698153429</v>
      </c>
      <c r="O26" s="9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</row>
    <row r="27" spans="1:72" ht="30" x14ac:dyDescent="0.25">
      <c r="A27" s="4" t="s">
        <v>23</v>
      </c>
      <c r="B27" s="5">
        <v>1.7729719908163299E-3</v>
      </c>
      <c r="C27" s="1">
        <f t="shared" si="7"/>
        <v>381.06079413063418</v>
      </c>
      <c r="D27" s="1">
        <f t="shared" ref="D27:L41" si="9">+D$6*$B27</f>
        <v>304.8782477088705</v>
      </c>
      <c r="E27" s="1">
        <f t="shared" si="9"/>
        <v>603.96848647004219</v>
      </c>
      <c r="F27" s="1">
        <f t="shared" si="9"/>
        <v>610.61016057340566</v>
      </c>
      <c r="G27" s="1">
        <f t="shared" si="9"/>
        <v>610.61016057340566</v>
      </c>
      <c r="H27" s="1">
        <f t="shared" si="9"/>
        <v>598.6551488636162</v>
      </c>
      <c r="I27" s="1">
        <f t="shared" si="9"/>
        <v>568.74612584700606</v>
      </c>
      <c r="J27" s="1">
        <f t="shared" si="9"/>
        <v>538.83710160252872</v>
      </c>
      <c r="K27" s="1">
        <f t="shared" si="9"/>
        <v>538.3624314891232</v>
      </c>
      <c r="L27" s="1">
        <f t="shared" si="9"/>
        <v>538.3624314891232</v>
      </c>
      <c r="M27" s="1"/>
      <c r="N27" s="1">
        <f t="shared" si="4"/>
        <v>5294.0910887477557</v>
      </c>
      <c r="O27" s="9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</row>
    <row r="28" spans="1:72" ht="30" x14ac:dyDescent="0.25">
      <c r="A28" s="4" t="s">
        <v>24</v>
      </c>
      <c r="B28" s="5">
        <v>2.6704759133699802E-3</v>
      </c>
      <c r="C28" s="1">
        <f t="shared" si="7"/>
        <v>573.95924894840289</v>
      </c>
      <c r="D28" s="1">
        <f t="shared" si="9"/>
        <v>459.2120017880917</v>
      </c>
      <c r="E28" s="1">
        <f t="shared" si="9"/>
        <v>909.70602124974914</v>
      </c>
      <c r="F28" s="1">
        <f t="shared" si="9"/>
        <v>919.70980631198188</v>
      </c>
      <c r="G28" s="1">
        <f t="shared" si="9"/>
        <v>919.70980631198188</v>
      </c>
      <c r="H28" s="1">
        <f t="shared" si="9"/>
        <v>901.70299572477722</v>
      </c>
      <c r="I28" s="1">
        <f t="shared" si="9"/>
        <v>856.65359507321341</v>
      </c>
      <c r="J28" s="1">
        <f t="shared" si="9"/>
        <v>811.60419257221827</v>
      </c>
      <c r="K28" s="1">
        <f t="shared" si="9"/>
        <v>810.88923762018726</v>
      </c>
      <c r="L28" s="1">
        <f t="shared" si="9"/>
        <v>810.88923762018726</v>
      </c>
      <c r="M28" s="1"/>
      <c r="N28" s="1">
        <f t="shared" si="4"/>
        <v>7974.036143220791</v>
      </c>
      <c r="O28" s="9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</row>
    <row r="29" spans="1:72" ht="30" x14ac:dyDescent="0.25">
      <c r="A29" s="4" t="s">
        <v>25</v>
      </c>
      <c r="B29" s="5">
        <v>7.2912940609602796E-3</v>
      </c>
      <c r="C29" s="1">
        <f t="shared" si="7"/>
        <v>1567.1010706887871</v>
      </c>
      <c r="D29" s="1">
        <f t="shared" si="9"/>
        <v>1253.8026366745635</v>
      </c>
      <c r="E29" s="1">
        <f t="shared" si="9"/>
        <v>2483.8022603947538</v>
      </c>
      <c r="F29" s="1">
        <f t="shared" si="9"/>
        <v>2511.1159456619366</v>
      </c>
      <c r="G29" s="1">
        <f t="shared" si="9"/>
        <v>2511.1159456619366</v>
      </c>
      <c r="H29" s="1">
        <f t="shared" si="9"/>
        <v>2461.9513190745965</v>
      </c>
      <c r="I29" s="1">
        <f t="shared" si="9"/>
        <v>2338.9513602372745</v>
      </c>
      <c r="J29" s="1">
        <f t="shared" si="9"/>
        <v>2215.951396350385</v>
      </c>
      <c r="K29" s="1">
        <f t="shared" si="9"/>
        <v>2213.999329765737</v>
      </c>
      <c r="L29" s="1">
        <f t="shared" si="9"/>
        <v>2213.999329765737</v>
      </c>
      <c r="M29" s="1"/>
      <c r="N29" s="1">
        <f t="shared" si="4"/>
        <v>21771.79059427571</v>
      </c>
      <c r="O29" s="9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</row>
    <row r="30" spans="1:72" ht="30" x14ac:dyDescent="0.25">
      <c r="A30" s="4" t="s">
        <v>26</v>
      </c>
      <c r="B30" s="5">
        <v>4.0198839783593104E-3</v>
      </c>
      <c r="C30" s="1">
        <f t="shared" si="7"/>
        <v>863.98442222503218</v>
      </c>
      <c r="D30" s="1">
        <f t="shared" si="9"/>
        <v>691.25467839503642</v>
      </c>
      <c r="E30" s="1">
        <f t="shared" si="9"/>
        <v>1369.3861238478862</v>
      </c>
      <c r="F30" s="1">
        <f t="shared" si="9"/>
        <v>1384.4448836342165</v>
      </c>
      <c r="G30" s="1">
        <f t="shared" si="9"/>
        <v>1384.4448836342165</v>
      </c>
      <c r="H30" s="1">
        <f t="shared" si="9"/>
        <v>1357.3391198194406</v>
      </c>
      <c r="I30" s="1">
        <f t="shared" si="9"/>
        <v>1289.5259772229278</v>
      </c>
      <c r="J30" s="1">
        <f t="shared" si="9"/>
        <v>1221.7128318424548</v>
      </c>
      <c r="K30" s="1">
        <f t="shared" si="9"/>
        <v>1220.6366057126745</v>
      </c>
      <c r="L30" s="1">
        <f t="shared" si="9"/>
        <v>1220.6366057126745</v>
      </c>
      <c r="M30" s="1"/>
      <c r="N30" s="1">
        <f t="shared" si="4"/>
        <v>12003.36613204656</v>
      </c>
      <c r="O30" s="9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</row>
    <row r="31" spans="1:72" ht="30" x14ac:dyDescent="0.25">
      <c r="A31" s="4" t="s">
        <v>27</v>
      </c>
      <c r="B31" s="5">
        <v>4.8481379614882603E-3</v>
      </c>
      <c r="C31" s="1">
        <f t="shared" si="7"/>
        <v>1041.9991467597722</v>
      </c>
      <c r="D31" s="1">
        <f t="shared" si="9"/>
        <v>833.68029162651237</v>
      </c>
      <c r="E31" s="1">
        <f t="shared" si="9"/>
        <v>1651.5334489011436</v>
      </c>
      <c r="F31" s="1">
        <f t="shared" si="9"/>
        <v>1669.6949046461518</v>
      </c>
      <c r="G31" s="1">
        <f t="shared" si="9"/>
        <v>1669.6949046461518</v>
      </c>
      <c r="H31" s="1">
        <f t="shared" si="9"/>
        <v>1637.0042888888322</v>
      </c>
      <c r="I31" s="1">
        <f t="shared" si="9"/>
        <v>1555.2189755116649</v>
      </c>
      <c r="J31" s="1">
        <f t="shared" si="9"/>
        <v>1473.4336587769321</v>
      </c>
      <c r="K31" s="1">
        <f t="shared" si="9"/>
        <v>1472.1356877949281</v>
      </c>
      <c r="L31" s="1">
        <f t="shared" si="9"/>
        <v>1472.1356877949281</v>
      </c>
      <c r="M31" s="1"/>
      <c r="N31" s="1">
        <f t="shared" si="4"/>
        <v>14476.530995347017</v>
      </c>
      <c r="O31" s="9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</row>
    <row r="32" spans="1:72" ht="30" x14ac:dyDescent="0.25">
      <c r="A32" s="4" t="s">
        <v>28</v>
      </c>
      <c r="B32" s="5">
        <v>3.94091767337185E-3</v>
      </c>
      <c r="C32" s="1">
        <f t="shared" si="7"/>
        <v>847.01237582838905</v>
      </c>
      <c r="D32" s="1">
        <f t="shared" si="9"/>
        <v>677.67572237242246</v>
      </c>
      <c r="E32" s="1">
        <f t="shared" si="9"/>
        <v>1342.4860036246396</v>
      </c>
      <c r="F32" s="1">
        <f t="shared" si="9"/>
        <v>1357.2489502421267</v>
      </c>
      <c r="G32" s="1">
        <f t="shared" si="9"/>
        <v>1357.2489502421267</v>
      </c>
      <c r="H32" s="1">
        <f t="shared" si="9"/>
        <v>1330.6756500566096</v>
      </c>
      <c r="I32" s="1">
        <f t="shared" si="9"/>
        <v>1264.1946238418784</v>
      </c>
      <c r="J32" s="1">
        <f t="shared" si="9"/>
        <v>1197.7135948978751</v>
      </c>
      <c r="K32" s="1">
        <f t="shared" si="9"/>
        <v>1196.6585100749724</v>
      </c>
      <c r="L32" s="1">
        <f t="shared" si="9"/>
        <v>1196.6585100749724</v>
      </c>
      <c r="M32" s="1"/>
      <c r="N32" s="1">
        <f t="shared" si="4"/>
        <v>11767.572891256013</v>
      </c>
      <c r="O32" s="9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</row>
    <row r="33" spans="1:14" ht="30" x14ac:dyDescent="0.25">
      <c r="A33" s="4" t="s">
        <v>29</v>
      </c>
      <c r="B33" s="5">
        <v>6.5772931635053799E-3</v>
      </c>
      <c r="C33" s="1">
        <f t="shared" si="7"/>
        <v>1413.6424992034717</v>
      </c>
      <c r="D33" s="1">
        <f t="shared" si="9"/>
        <v>1131.023854152239</v>
      </c>
      <c r="E33" s="1">
        <f t="shared" si="9"/>
        <v>2240.5756084184109</v>
      </c>
      <c r="F33" s="1">
        <f t="shared" si="9"/>
        <v>2265.2145975849403</v>
      </c>
      <c r="G33" s="1">
        <f t="shared" si="9"/>
        <v>2265.2145975849403</v>
      </c>
      <c r="H33" s="1">
        <f t="shared" si="9"/>
        <v>2220.8644233037207</v>
      </c>
      <c r="I33" s="1">
        <f t="shared" si="9"/>
        <v>2109.9092510656646</v>
      </c>
      <c r="J33" s="1">
        <f t="shared" si="9"/>
        <v>1998.9540742725214</v>
      </c>
      <c r="K33" s="1">
        <f t="shared" si="9"/>
        <v>1997.1931640562323</v>
      </c>
      <c r="L33" s="1">
        <f t="shared" si="9"/>
        <v>1997.1931640562323</v>
      </c>
      <c r="N33" s="1">
        <f t="shared" si="4"/>
        <v>19639.785233698374</v>
      </c>
    </row>
    <row r="34" spans="1:14" ht="30" x14ac:dyDescent="0.25">
      <c r="A34" s="4" t="s">
        <v>30</v>
      </c>
      <c r="B34" s="5">
        <v>7.54031637251031E-3</v>
      </c>
      <c r="C34" s="1">
        <f t="shared" si="7"/>
        <v>1620.6228636370272</v>
      </c>
      <c r="D34" s="1">
        <f t="shared" si="9"/>
        <v>1296.6242302355699</v>
      </c>
      <c r="E34" s="1">
        <f t="shared" si="9"/>
        <v>2568.6324942524775</v>
      </c>
      <c r="F34" s="1">
        <f t="shared" si="9"/>
        <v>2596.8790340973687</v>
      </c>
      <c r="G34" s="1">
        <f t="shared" si="9"/>
        <v>2596.8790340973687</v>
      </c>
      <c r="H34" s="1">
        <f t="shared" si="9"/>
        <v>2546.0352695055931</v>
      </c>
      <c r="I34" s="1">
        <f t="shared" si="9"/>
        <v>2418.8344467593211</v>
      </c>
      <c r="J34" s="1">
        <f t="shared" si="9"/>
        <v>2291.6336187910219</v>
      </c>
      <c r="K34" s="1">
        <f t="shared" si="9"/>
        <v>2289.6148825412715</v>
      </c>
      <c r="L34" s="1">
        <f t="shared" si="9"/>
        <v>2289.6148825412715</v>
      </c>
      <c r="N34" s="1">
        <f t="shared" si="4"/>
        <v>22515.370756458291</v>
      </c>
    </row>
    <row r="35" spans="1:14" ht="30" x14ac:dyDescent="0.25">
      <c r="A35" s="4" t="s">
        <v>31</v>
      </c>
      <c r="B35" s="5">
        <v>1.5000558519439101E-3</v>
      </c>
      <c r="C35" s="1">
        <f t="shared" si="7"/>
        <v>322.40355580511101</v>
      </c>
      <c r="D35" s="1">
        <f t="shared" si="9"/>
        <v>257.94789876828543</v>
      </c>
      <c r="E35" s="1">
        <f t="shared" si="9"/>
        <v>510.99874516458067</v>
      </c>
      <c r="F35" s="1">
        <f t="shared" si="9"/>
        <v>516.61805678205724</v>
      </c>
      <c r="G35" s="1">
        <f t="shared" si="9"/>
        <v>516.61805678205724</v>
      </c>
      <c r="H35" s="1">
        <f t="shared" si="9"/>
        <v>506.5032972888344</v>
      </c>
      <c r="I35" s="1">
        <f t="shared" si="9"/>
        <v>481.19821337640673</v>
      </c>
      <c r="J35" s="1">
        <f t="shared" si="9"/>
        <v>455.8931284251193</v>
      </c>
      <c r="K35" s="1">
        <f t="shared" si="9"/>
        <v>455.49152496773519</v>
      </c>
      <c r="L35" s="1">
        <f t="shared" si="9"/>
        <v>455.49152496773519</v>
      </c>
      <c r="N35" s="1">
        <f t="shared" si="4"/>
        <v>4479.1640023279224</v>
      </c>
    </row>
    <row r="36" spans="1:14" ht="30" x14ac:dyDescent="0.25">
      <c r="A36" s="4" t="s">
        <v>32</v>
      </c>
      <c r="B36" s="5">
        <v>2.1445714994055101E-3</v>
      </c>
      <c r="C36" s="1">
        <f t="shared" si="7"/>
        <v>460.92782224784014</v>
      </c>
      <c r="D36" s="1">
        <f t="shared" si="9"/>
        <v>368.77807670503148</v>
      </c>
      <c r="E36" s="1">
        <f t="shared" si="9"/>
        <v>730.55502812898976</v>
      </c>
      <c r="F36" s="1">
        <f t="shared" si="9"/>
        <v>738.58873935747602</v>
      </c>
      <c r="G36" s="1">
        <f t="shared" si="9"/>
        <v>738.58873935747602</v>
      </c>
      <c r="H36" s="1">
        <f t="shared" si="9"/>
        <v>724.12806117379603</v>
      </c>
      <c r="I36" s="1">
        <f t="shared" si="9"/>
        <v>687.95036707105237</v>
      </c>
      <c r="J36" s="1">
        <f t="shared" si="9"/>
        <v>651.77267148309136</v>
      </c>
      <c r="K36" s="1">
        <f t="shared" si="9"/>
        <v>651.19851464242936</v>
      </c>
      <c r="L36" s="1">
        <f t="shared" si="9"/>
        <v>651.19851464242936</v>
      </c>
      <c r="N36" s="1">
        <f t="shared" si="4"/>
        <v>6403.6865348096126</v>
      </c>
    </row>
    <row r="37" spans="1:14" ht="30" x14ac:dyDescent="0.25">
      <c r="A37" s="4" t="s">
        <v>33</v>
      </c>
      <c r="B37" s="5">
        <v>1.83179963297238E-2</v>
      </c>
      <c r="C37" s="1">
        <f t="shared" si="7"/>
        <v>3937.0448402135594</v>
      </c>
      <c r="D37" s="1">
        <f t="shared" si="9"/>
        <v>3149.941821682316</v>
      </c>
      <c r="E37" s="1">
        <f t="shared" si="9"/>
        <v>6240.0830784321097</v>
      </c>
      <c r="F37" s="1">
        <f t="shared" si="9"/>
        <v>6308.7035430975538</v>
      </c>
      <c r="G37" s="1">
        <f t="shared" si="9"/>
        <v>6308.7035430975538</v>
      </c>
      <c r="H37" s="1">
        <f t="shared" si="9"/>
        <v>6185.186724018592</v>
      </c>
      <c r="I37" s="1">
        <f t="shared" si="9"/>
        <v>5876.1726072238698</v>
      </c>
      <c r="J37" s="1">
        <f t="shared" si="9"/>
        <v>5567.1584777430653</v>
      </c>
      <c r="K37" s="1">
        <f t="shared" si="9"/>
        <v>5562.2542799101429</v>
      </c>
      <c r="L37" s="1">
        <f t="shared" si="9"/>
        <v>5562.2542799101429</v>
      </c>
      <c r="N37" s="1">
        <f t="shared" si="4"/>
        <v>54697.5031953289</v>
      </c>
    </row>
    <row r="38" spans="1:14" ht="30" x14ac:dyDescent="0.25">
      <c r="A38" s="4" t="s">
        <v>34</v>
      </c>
      <c r="B38" s="5">
        <v>0.14911911145474199</v>
      </c>
      <c r="C38" s="1">
        <f t="shared" si="7"/>
        <v>32049.827817547924</v>
      </c>
      <c r="D38" s="1">
        <f t="shared" si="9"/>
        <v>25642.352860460516</v>
      </c>
      <c r="E38" s="1">
        <f t="shared" si="9"/>
        <v>50797.894448185958</v>
      </c>
      <c r="F38" s="1">
        <f t="shared" si="9"/>
        <v>51356.504818792833</v>
      </c>
      <c r="G38" s="1">
        <f t="shared" si="9"/>
        <v>51356.504818792833</v>
      </c>
      <c r="H38" s="1">
        <f t="shared" si="9"/>
        <v>50351.00629268583</v>
      </c>
      <c r="I38" s="1">
        <f t="shared" si="9"/>
        <v>47835.452206203721</v>
      </c>
      <c r="J38" s="1">
        <f t="shared" si="9"/>
        <v>45319.898016449559</v>
      </c>
      <c r="K38" s="1">
        <f t="shared" si="9"/>
        <v>45279.975002486673</v>
      </c>
      <c r="L38" s="1">
        <f t="shared" si="9"/>
        <v>45279.975002486673</v>
      </c>
      <c r="N38" s="1">
        <f t="shared" si="4"/>
        <v>445269.39128409256</v>
      </c>
    </row>
    <row r="39" spans="1:14" ht="30" x14ac:dyDescent="0.25">
      <c r="A39" s="4" t="s">
        <v>35</v>
      </c>
      <c r="B39" s="5">
        <v>1.5136303303714201E-3</v>
      </c>
      <c r="C39" s="1">
        <f t="shared" si="7"/>
        <v>325.32108724739538</v>
      </c>
      <c r="D39" s="1">
        <f t="shared" si="9"/>
        <v>260.28215064478326</v>
      </c>
      <c r="E39" s="1">
        <f t="shared" si="9"/>
        <v>515.62293394643984</v>
      </c>
      <c r="F39" s="1">
        <f t="shared" si="9"/>
        <v>521.2930964867204</v>
      </c>
      <c r="G39" s="1">
        <f t="shared" si="9"/>
        <v>521.2930964867204</v>
      </c>
      <c r="H39" s="1">
        <f t="shared" si="9"/>
        <v>511.08680534528446</v>
      </c>
      <c r="I39" s="1">
        <f t="shared" si="9"/>
        <v>485.55272774890136</v>
      </c>
      <c r="J39" s="1">
        <f t="shared" si="9"/>
        <v>460.01864910425746</v>
      </c>
      <c r="K39" s="1">
        <f t="shared" si="9"/>
        <v>459.61341141054703</v>
      </c>
      <c r="L39" s="1">
        <f t="shared" si="9"/>
        <v>459.61341141054703</v>
      </c>
      <c r="N39" s="1">
        <f t="shared" si="4"/>
        <v>4519.6973698315969</v>
      </c>
    </row>
    <row r="40" spans="1:14" ht="30" x14ac:dyDescent="0.25">
      <c r="A40" s="4" t="s">
        <v>36</v>
      </c>
      <c r="B40" s="5">
        <v>3.5414436670077399E-3</v>
      </c>
      <c r="C40" s="1">
        <f t="shared" si="7"/>
        <v>761.15434598463196</v>
      </c>
      <c r="D40" s="1">
        <f t="shared" si="9"/>
        <v>608.98262643160285</v>
      </c>
      <c r="E40" s="1">
        <f t="shared" si="9"/>
        <v>1206.4039266050429</v>
      </c>
      <c r="F40" s="1">
        <f t="shared" si="9"/>
        <v>1219.6704163259867</v>
      </c>
      <c r="G40" s="1">
        <f t="shared" si="9"/>
        <v>1219.6704163259867</v>
      </c>
      <c r="H40" s="1">
        <f t="shared" si="9"/>
        <v>1195.7907381765629</v>
      </c>
      <c r="I40" s="1">
        <f t="shared" si="9"/>
        <v>1136.0486098760512</v>
      </c>
      <c r="J40" s="1">
        <f t="shared" si="9"/>
        <v>1076.3064791229219</v>
      </c>
      <c r="K40" s="1">
        <f t="shared" si="9"/>
        <v>1075.3583437458569</v>
      </c>
      <c r="L40" s="1">
        <f t="shared" si="9"/>
        <v>1075.3583437458569</v>
      </c>
      <c r="N40" s="1">
        <f t="shared" ref="N40:N71" si="10">SUM(C40:L40)</f>
        <v>10574.7442463405</v>
      </c>
    </row>
    <row r="41" spans="1:14" ht="30" x14ac:dyDescent="0.25">
      <c r="A41" s="4" t="s">
        <v>37</v>
      </c>
      <c r="B41" s="5">
        <v>1.63016298717903E-3</v>
      </c>
      <c r="C41" s="1">
        <f t="shared" si="7"/>
        <v>350.36718328008828</v>
      </c>
      <c r="D41" s="1">
        <f t="shared" si="9"/>
        <v>280.32097381423728</v>
      </c>
      <c r="E41" s="1">
        <f t="shared" si="9"/>
        <v>555.32015010156874</v>
      </c>
      <c r="F41" s="1">
        <f t="shared" si="9"/>
        <v>561.42685192894703</v>
      </c>
      <c r="G41" s="1">
        <f t="shared" si="9"/>
        <v>561.42685192894703</v>
      </c>
      <c r="H41" s="1">
        <f t="shared" si="9"/>
        <v>550.43479018091148</v>
      </c>
      <c r="I41" s="1">
        <f t="shared" si="9"/>
        <v>522.93487334245401</v>
      </c>
      <c r="J41" s="1">
        <f t="shared" si="9"/>
        <v>495.43495537503128</v>
      </c>
      <c r="K41" s="1">
        <f t="shared" si="9"/>
        <v>494.99851889774794</v>
      </c>
      <c r="L41" s="1">
        <f t="shared" si="9"/>
        <v>494.99851889774794</v>
      </c>
      <c r="N41" s="1">
        <f t="shared" si="10"/>
        <v>4867.6636677476808</v>
      </c>
    </row>
    <row r="42" spans="1:14" ht="30" x14ac:dyDescent="0.25">
      <c r="A42" s="4" t="s">
        <v>38</v>
      </c>
      <c r="B42" s="5">
        <v>1.47694639318363E-3</v>
      </c>
      <c r="C42" s="1">
        <f t="shared" si="7"/>
        <v>317.43669295971046</v>
      </c>
      <c r="D42" s="1">
        <f t="shared" ref="D42:L56" si="11">+D$6*$B42</f>
        <v>253.97402251483678</v>
      </c>
      <c r="E42" s="1">
        <f t="shared" si="11"/>
        <v>503.12643533516149</v>
      </c>
      <c r="F42" s="1">
        <f t="shared" si="11"/>
        <v>508.65917734263519</v>
      </c>
      <c r="G42" s="1">
        <f t="shared" si="11"/>
        <v>508.65917734263519</v>
      </c>
      <c r="H42" s="1">
        <f t="shared" si="11"/>
        <v>498.70024312556859</v>
      </c>
      <c r="I42" s="1">
        <f t="shared" si="11"/>
        <v>473.78500255953492</v>
      </c>
      <c r="J42" s="1">
        <f t="shared" si="11"/>
        <v>448.86976097064581</v>
      </c>
      <c r="K42" s="1">
        <f t="shared" si="11"/>
        <v>448.47434450858219</v>
      </c>
      <c r="L42" s="1">
        <f t="shared" si="11"/>
        <v>448.47434450858219</v>
      </c>
      <c r="N42" s="1">
        <f t="shared" si="10"/>
        <v>4410.1592011678931</v>
      </c>
    </row>
    <row r="43" spans="1:14" ht="30" x14ac:dyDescent="0.25">
      <c r="A43" s="4" t="s">
        <v>39</v>
      </c>
      <c r="B43" s="5">
        <v>7.3264926001836398E-4</v>
      </c>
      <c r="C43" s="1">
        <f t="shared" si="7"/>
        <v>157.46662118067334</v>
      </c>
      <c r="D43" s="1">
        <f t="shared" si="11"/>
        <v>125.98553374594128</v>
      </c>
      <c r="E43" s="1">
        <f t="shared" si="11"/>
        <v>249.57927535163634</v>
      </c>
      <c r="F43" s="1">
        <f t="shared" si="11"/>
        <v>252.32382949141828</v>
      </c>
      <c r="G43" s="1">
        <f t="shared" si="11"/>
        <v>252.32382949141828</v>
      </c>
      <c r="H43" s="1">
        <f t="shared" si="11"/>
        <v>247.38363273249755</v>
      </c>
      <c r="I43" s="1">
        <f t="shared" si="11"/>
        <v>235.02425892710409</v>
      </c>
      <c r="J43" s="1">
        <f t="shared" si="11"/>
        <v>222.66488461431626</v>
      </c>
      <c r="K43" s="1">
        <f t="shared" si="11"/>
        <v>222.46873560060322</v>
      </c>
      <c r="L43" s="1">
        <f t="shared" si="11"/>
        <v>222.46873560060322</v>
      </c>
      <c r="N43" s="1">
        <f t="shared" si="10"/>
        <v>2187.6893367362118</v>
      </c>
    </row>
    <row r="44" spans="1:14" ht="30" x14ac:dyDescent="0.25">
      <c r="A44" s="4" t="s">
        <v>40</v>
      </c>
      <c r="B44" s="5">
        <v>2.3154265814407E-3</v>
      </c>
      <c r="C44" s="1">
        <f t="shared" si="7"/>
        <v>497.64931225378621</v>
      </c>
      <c r="D44" s="1">
        <f t="shared" si="11"/>
        <v>398.15812235316389</v>
      </c>
      <c r="E44" s="1">
        <f t="shared" si="11"/>
        <v>788.75734933711908</v>
      </c>
      <c r="F44" s="1">
        <f t="shared" si="11"/>
        <v>797.43109536573706</v>
      </c>
      <c r="G44" s="1">
        <f t="shared" si="11"/>
        <v>797.43109536573706</v>
      </c>
      <c r="H44" s="1">
        <f t="shared" si="11"/>
        <v>781.81835470335579</v>
      </c>
      <c r="I44" s="1">
        <f t="shared" si="11"/>
        <v>742.75843312744018</v>
      </c>
      <c r="J44" s="1">
        <f t="shared" si="11"/>
        <v>703.69850994798185</v>
      </c>
      <c r="K44" s="1">
        <f t="shared" si="11"/>
        <v>703.07861081607916</v>
      </c>
      <c r="L44" s="1">
        <f t="shared" si="11"/>
        <v>703.07861081607916</v>
      </c>
      <c r="N44" s="1">
        <f t="shared" si="10"/>
        <v>6913.8594940864796</v>
      </c>
    </row>
    <row r="45" spans="1:14" ht="30" x14ac:dyDescent="0.25">
      <c r="A45" s="4" t="s">
        <v>41</v>
      </c>
      <c r="B45" s="5">
        <v>5.3906513797547899E-3</v>
      </c>
      <c r="C45" s="1">
        <f t="shared" si="7"/>
        <v>1158.6003085728157</v>
      </c>
      <c r="D45" s="1">
        <f t="shared" si="11"/>
        <v>926.97028220526579</v>
      </c>
      <c r="E45" s="1">
        <f t="shared" si="11"/>
        <v>1836.3423515895947</v>
      </c>
      <c r="F45" s="1">
        <f t="shared" si="11"/>
        <v>1856.5360996322208</v>
      </c>
      <c r="G45" s="1">
        <f t="shared" si="11"/>
        <v>1856.5360996322208</v>
      </c>
      <c r="H45" s="1">
        <f t="shared" si="11"/>
        <v>1820.1873582521112</v>
      </c>
      <c r="I45" s="1">
        <f t="shared" si="11"/>
        <v>1729.2501539269754</v>
      </c>
      <c r="J45" s="1">
        <f t="shared" si="11"/>
        <v>1638.312945868558</v>
      </c>
      <c r="K45" s="1">
        <f t="shared" si="11"/>
        <v>1636.869730118387</v>
      </c>
      <c r="L45" s="1">
        <f t="shared" si="11"/>
        <v>1636.869730118387</v>
      </c>
      <c r="N45" s="1">
        <f t="shared" si="10"/>
        <v>16096.475059916538</v>
      </c>
    </row>
    <row r="46" spans="1:14" ht="30" x14ac:dyDescent="0.25">
      <c r="A46" s="4" t="s">
        <v>42</v>
      </c>
      <c r="B46" s="5">
        <v>1.13211836407896E-3</v>
      </c>
      <c r="C46" s="1">
        <f t="shared" si="7"/>
        <v>243.32359738360594</v>
      </c>
      <c r="D46" s="1">
        <f t="shared" si="11"/>
        <v>194.67778669222241</v>
      </c>
      <c r="E46" s="1">
        <f t="shared" si="11"/>
        <v>385.65968238611828</v>
      </c>
      <c r="F46" s="1">
        <f t="shared" si="11"/>
        <v>389.90067505807997</v>
      </c>
      <c r="G46" s="1">
        <f t="shared" si="11"/>
        <v>389.90067505807997</v>
      </c>
      <c r="H46" s="1">
        <f t="shared" si="11"/>
        <v>382.26688931891562</v>
      </c>
      <c r="I46" s="1">
        <f t="shared" si="11"/>
        <v>363.16870029835798</v>
      </c>
      <c r="J46" s="1">
        <f t="shared" si="11"/>
        <v>344.07051049375468</v>
      </c>
      <c r="K46" s="1">
        <f t="shared" si="11"/>
        <v>343.76741334667651</v>
      </c>
      <c r="L46" s="1">
        <f t="shared" si="11"/>
        <v>343.76741334667651</v>
      </c>
      <c r="N46" s="1">
        <f t="shared" si="10"/>
        <v>3380.5033433824883</v>
      </c>
    </row>
    <row r="47" spans="1:14" ht="30" x14ac:dyDescent="0.25">
      <c r="A47" s="4" t="s">
        <v>43</v>
      </c>
      <c r="B47" s="5">
        <v>1.10447917687265E-3</v>
      </c>
      <c r="C47" s="1">
        <f t="shared" si="7"/>
        <v>237.38317041661679</v>
      </c>
      <c r="D47" s="1">
        <f t="shared" si="11"/>
        <v>189.92498348540053</v>
      </c>
      <c r="E47" s="1">
        <f t="shared" si="11"/>
        <v>376.24430631096033</v>
      </c>
      <c r="F47" s="1">
        <f t="shared" si="11"/>
        <v>380.38176070095426</v>
      </c>
      <c r="G47" s="1">
        <f t="shared" si="11"/>
        <v>380.38176070095426</v>
      </c>
      <c r="H47" s="1">
        <f t="shared" si="11"/>
        <v>372.93434384320034</v>
      </c>
      <c r="I47" s="1">
        <f t="shared" si="11"/>
        <v>354.30241209607726</v>
      </c>
      <c r="J47" s="1">
        <f t="shared" si="11"/>
        <v>335.67047958405004</v>
      </c>
      <c r="K47" s="1">
        <f t="shared" si="11"/>
        <v>335.37478215687361</v>
      </c>
      <c r="L47" s="1">
        <f t="shared" si="11"/>
        <v>335.37478215687361</v>
      </c>
      <c r="N47" s="1">
        <f t="shared" si="10"/>
        <v>3297.9727814519611</v>
      </c>
    </row>
    <row r="48" spans="1:14" ht="30" x14ac:dyDescent="0.25">
      <c r="A48" s="4" t="s">
        <v>44</v>
      </c>
      <c r="B48" s="5">
        <v>5.2858107168257001E-4</v>
      </c>
      <c r="C48" s="1">
        <f t="shared" si="7"/>
        <v>113.60671459059049</v>
      </c>
      <c r="D48" s="1">
        <f t="shared" si="11"/>
        <v>90.894200100961072</v>
      </c>
      <c r="E48" s="1">
        <f t="shared" si="11"/>
        <v>180.0628049932385</v>
      </c>
      <c r="F48" s="1">
        <f t="shared" si="11"/>
        <v>182.04290576950956</v>
      </c>
      <c r="G48" s="1">
        <f t="shared" si="11"/>
        <v>182.04290576950956</v>
      </c>
      <c r="H48" s="1">
        <f t="shared" si="11"/>
        <v>178.47872487197117</v>
      </c>
      <c r="I48" s="1">
        <f t="shared" si="11"/>
        <v>169.56186463899064</v>
      </c>
      <c r="J48" s="1">
        <f t="shared" si="11"/>
        <v>160.64500403994268</v>
      </c>
      <c r="K48" s="1">
        <f t="shared" si="11"/>
        <v>160.50348931859384</v>
      </c>
      <c r="L48" s="1">
        <f t="shared" si="11"/>
        <v>160.50348931859384</v>
      </c>
      <c r="N48" s="1">
        <f t="shared" si="10"/>
        <v>1578.3421034119015</v>
      </c>
    </row>
    <row r="49" spans="1:14" ht="30" x14ac:dyDescent="0.25">
      <c r="A49" s="4" t="s">
        <v>45</v>
      </c>
      <c r="B49" s="5">
        <v>1.50528611956195E-2</v>
      </c>
      <c r="C49" s="1">
        <f t="shared" si="7"/>
        <v>3235.2768520048198</v>
      </c>
      <c r="D49" s="1">
        <f t="shared" si="11"/>
        <v>2588.4728964117917</v>
      </c>
      <c r="E49" s="1">
        <f t="shared" si="11"/>
        <v>5127.8045228317214</v>
      </c>
      <c r="F49" s="1">
        <f t="shared" si="11"/>
        <v>5184.1935684017189</v>
      </c>
      <c r="G49" s="1">
        <f t="shared" si="11"/>
        <v>5184.1935684017189</v>
      </c>
      <c r="H49" s="1">
        <f t="shared" si="11"/>
        <v>5082.6933006075242</v>
      </c>
      <c r="I49" s="1">
        <f t="shared" si="11"/>
        <v>4828.7601452629051</v>
      </c>
      <c r="J49" s="1">
        <f t="shared" si="11"/>
        <v>4574.8269794934658</v>
      </c>
      <c r="K49" s="1">
        <f t="shared" si="11"/>
        <v>4570.7969421506232</v>
      </c>
      <c r="L49" s="1">
        <f t="shared" si="11"/>
        <v>4570.7969421506232</v>
      </c>
      <c r="N49" s="1">
        <f t="shared" si="10"/>
        <v>44947.815717716905</v>
      </c>
    </row>
    <row r="50" spans="1:14" ht="30" x14ac:dyDescent="0.25">
      <c r="A50" s="4" t="s">
        <v>46</v>
      </c>
      <c r="B50" s="5">
        <v>1.67075406026669E-4</v>
      </c>
      <c r="C50" s="1">
        <f t="shared" si="7"/>
        <v>35.90913293046831</v>
      </c>
      <c r="D50" s="1">
        <f t="shared" si="11"/>
        <v>28.730096859119396</v>
      </c>
      <c r="E50" s="1">
        <f t="shared" si="11"/>
        <v>56.914762684905028</v>
      </c>
      <c r="F50" s="1">
        <f t="shared" si="11"/>
        <v>57.540638560702334</v>
      </c>
      <c r="G50" s="1">
        <f t="shared" si="11"/>
        <v>57.540638560702334</v>
      </c>
      <c r="H50" s="1">
        <f t="shared" si="11"/>
        <v>56.414062142229426</v>
      </c>
      <c r="I50" s="1">
        <f t="shared" si="11"/>
        <v>53.595595640646209</v>
      </c>
      <c r="J50" s="1">
        <f t="shared" si="11"/>
        <v>50.777129023355357</v>
      </c>
      <c r="K50" s="1">
        <f t="shared" si="11"/>
        <v>50.732398648404846</v>
      </c>
      <c r="L50" s="1">
        <f t="shared" si="11"/>
        <v>50.732398648404846</v>
      </c>
      <c r="N50" s="1">
        <f t="shared" si="10"/>
        <v>498.88685369893813</v>
      </c>
    </row>
    <row r="51" spans="1:14" ht="30" x14ac:dyDescent="0.25">
      <c r="A51" s="4" t="s">
        <v>47</v>
      </c>
      <c r="B51" s="5">
        <v>1.0069968715165701E-3</v>
      </c>
      <c r="C51" s="1">
        <f t="shared" si="7"/>
        <v>216.4315226268684</v>
      </c>
      <c r="D51" s="1">
        <f t="shared" si="11"/>
        <v>173.16203709170222</v>
      </c>
      <c r="E51" s="1">
        <f t="shared" si="11"/>
        <v>343.03665231050786</v>
      </c>
      <c r="F51" s="1">
        <f t="shared" si="11"/>
        <v>346.80893133034743</v>
      </c>
      <c r="G51" s="1">
        <f t="shared" si="11"/>
        <v>346.80893133034743</v>
      </c>
      <c r="H51" s="1">
        <f t="shared" si="11"/>
        <v>340.01883004670623</v>
      </c>
      <c r="I51" s="1">
        <f t="shared" si="11"/>
        <v>323.03136901300081</v>
      </c>
      <c r="J51" s="1">
        <f t="shared" si="11"/>
        <v>306.04390728190231</v>
      </c>
      <c r="K51" s="1">
        <f t="shared" si="11"/>
        <v>305.77430837020052</v>
      </c>
      <c r="L51" s="1">
        <f t="shared" si="11"/>
        <v>305.77430837020052</v>
      </c>
      <c r="N51" s="1">
        <f t="shared" si="10"/>
        <v>3006.8907977717836</v>
      </c>
    </row>
    <row r="52" spans="1:14" ht="30" x14ac:dyDescent="0.25">
      <c r="A52" s="4" t="s">
        <v>48</v>
      </c>
      <c r="B52" s="5">
        <v>1.30232143974693E-2</v>
      </c>
      <c r="C52" s="1">
        <f t="shared" si="7"/>
        <v>2799.0495315993189</v>
      </c>
      <c r="D52" s="1">
        <f t="shared" si="11"/>
        <v>2239.4571406676528</v>
      </c>
      <c r="E52" s="1">
        <f t="shared" si="11"/>
        <v>4436.3989557403156</v>
      </c>
      <c r="F52" s="1">
        <f t="shared" si="11"/>
        <v>4485.1848058576643</v>
      </c>
      <c r="G52" s="1">
        <f t="shared" si="11"/>
        <v>4485.1848058576643</v>
      </c>
      <c r="H52" s="1">
        <f t="shared" si="11"/>
        <v>4397.3702879592975</v>
      </c>
      <c r="I52" s="1">
        <f t="shared" si="11"/>
        <v>4177.6761127654672</v>
      </c>
      <c r="J52" s="1">
        <f t="shared" si="11"/>
        <v>3957.9819285524422</v>
      </c>
      <c r="K52" s="1">
        <f t="shared" si="11"/>
        <v>3954.4952797576657</v>
      </c>
      <c r="L52" s="1">
        <f t="shared" si="11"/>
        <v>3954.4952797576657</v>
      </c>
      <c r="N52" s="1">
        <f t="shared" si="10"/>
        <v>38887.294128515154</v>
      </c>
    </row>
    <row r="53" spans="1:14" ht="30" x14ac:dyDescent="0.25">
      <c r="A53" s="4" t="s">
        <v>49</v>
      </c>
      <c r="B53" s="5">
        <v>3.2855532282359801E-3</v>
      </c>
      <c r="C53" s="1">
        <f t="shared" si="7"/>
        <v>706.15640224164781</v>
      </c>
      <c r="D53" s="1">
        <f t="shared" si="11"/>
        <v>564.97999752246403</v>
      </c>
      <c r="E53" s="1">
        <f t="shared" si="11"/>
        <v>1119.2340436019983</v>
      </c>
      <c r="F53" s="1">
        <f t="shared" si="11"/>
        <v>1131.5419502718323</v>
      </c>
      <c r="G53" s="1">
        <f t="shared" si="11"/>
        <v>1131.5419502718323</v>
      </c>
      <c r="H53" s="1">
        <f t="shared" si="11"/>
        <v>1109.3877213724732</v>
      </c>
      <c r="I53" s="1">
        <f t="shared" si="11"/>
        <v>1053.9623183573005</v>
      </c>
      <c r="J53" s="1">
        <f t="shared" si="11"/>
        <v>998.53691306672681</v>
      </c>
      <c r="K53" s="1">
        <f t="shared" si="11"/>
        <v>997.65728612872374</v>
      </c>
      <c r="L53" s="1">
        <f t="shared" si="11"/>
        <v>997.65728612872374</v>
      </c>
      <c r="N53" s="1">
        <f t="shared" si="10"/>
        <v>9810.6558689637222</v>
      </c>
    </row>
    <row r="54" spans="1:14" ht="30" x14ac:dyDescent="0.25">
      <c r="A54" s="4" t="s">
        <v>50</v>
      </c>
      <c r="B54" s="5">
        <v>1.8311574312121701E-3</v>
      </c>
      <c r="C54" s="1">
        <f t="shared" si="7"/>
        <v>393.56645707338083</v>
      </c>
      <c r="D54" s="1">
        <f t="shared" si="11"/>
        <v>314.88374988371584</v>
      </c>
      <c r="E54" s="1">
        <f t="shared" si="11"/>
        <v>623.78953979321841</v>
      </c>
      <c r="F54" s="1">
        <f t="shared" si="11"/>
        <v>630.64918052813141</v>
      </c>
      <c r="G54" s="1">
        <f t="shared" si="11"/>
        <v>630.64918052813141</v>
      </c>
      <c r="H54" s="1">
        <f t="shared" si="11"/>
        <v>618.30182893656456</v>
      </c>
      <c r="I54" s="1">
        <f t="shared" si="11"/>
        <v>587.41125083332861</v>
      </c>
      <c r="J54" s="1">
        <f t="shared" si="11"/>
        <v>556.5206714619294</v>
      </c>
      <c r="K54" s="1">
        <f t="shared" si="11"/>
        <v>556.03042361253335</v>
      </c>
      <c r="L54" s="1">
        <f t="shared" si="11"/>
        <v>556.03042361253335</v>
      </c>
      <c r="N54" s="1">
        <f t="shared" si="10"/>
        <v>5467.8327062634671</v>
      </c>
    </row>
    <row r="55" spans="1:14" ht="30" x14ac:dyDescent="0.25">
      <c r="A55" s="4" t="s">
        <v>51</v>
      </c>
      <c r="B55" s="5">
        <v>7.7381586353846002E-3</v>
      </c>
      <c r="C55" s="1">
        <f t="shared" si="7"/>
        <v>1663.1446463803445</v>
      </c>
      <c r="D55" s="1">
        <f t="shared" si="11"/>
        <v>1330.6449608169364</v>
      </c>
      <c r="E55" s="1">
        <f t="shared" si="11"/>
        <v>2636.0280835155522</v>
      </c>
      <c r="F55" s="1">
        <f t="shared" si="11"/>
        <v>2665.0157539821844</v>
      </c>
      <c r="G55" s="1">
        <f t="shared" si="11"/>
        <v>2665.0157539821844</v>
      </c>
      <c r="H55" s="1">
        <f t="shared" si="11"/>
        <v>2612.8379544583258</v>
      </c>
      <c r="I55" s="1">
        <f t="shared" si="11"/>
        <v>2482.2996459397937</v>
      </c>
      <c r="J55" s="1">
        <f t="shared" si="11"/>
        <v>2351.7613320622195</v>
      </c>
      <c r="K55" s="1">
        <f t="shared" si="11"/>
        <v>2349.6896283601673</v>
      </c>
      <c r="L55" s="1">
        <f t="shared" si="11"/>
        <v>2349.6896283601673</v>
      </c>
      <c r="N55" s="1">
        <f t="shared" si="10"/>
        <v>23106.127387857876</v>
      </c>
    </row>
    <row r="56" spans="1:14" ht="30" x14ac:dyDescent="0.25">
      <c r="A56" s="4" t="s">
        <v>52</v>
      </c>
      <c r="B56" s="5">
        <v>4.6420892425332201E-4</v>
      </c>
      <c r="C56" s="1">
        <f t="shared" si="7"/>
        <v>99.77135692767034</v>
      </c>
      <c r="D56" s="1">
        <f t="shared" si="11"/>
        <v>79.824838818806825</v>
      </c>
      <c r="E56" s="1">
        <f t="shared" si="11"/>
        <v>158.13423045565182</v>
      </c>
      <c r="F56" s="1">
        <f t="shared" si="11"/>
        <v>159.8731887735122</v>
      </c>
      <c r="G56" s="1">
        <f t="shared" si="11"/>
        <v>159.8731887735122</v>
      </c>
      <c r="H56" s="1">
        <f t="shared" si="11"/>
        <v>156.7430642402521</v>
      </c>
      <c r="I56" s="1">
        <f t="shared" si="11"/>
        <v>148.91212530160828</v>
      </c>
      <c r="J56" s="1">
        <f t="shared" si="11"/>
        <v>141.08118604147776</v>
      </c>
      <c r="K56" s="1">
        <f t="shared" si="11"/>
        <v>140.95690539640239</v>
      </c>
      <c r="L56" s="1">
        <f t="shared" si="11"/>
        <v>140.95690539640239</v>
      </c>
      <c r="N56" s="1">
        <f t="shared" si="10"/>
        <v>1386.1269901252963</v>
      </c>
    </row>
    <row r="57" spans="1:14" ht="30" x14ac:dyDescent="0.25">
      <c r="A57" s="4" t="s">
        <v>53</v>
      </c>
      <c r="B57" s="5">
        <v>1.42872733582972E-3</v>
      </c>
      <c r="C57" s="1">
        <f t="shared" si="7"/>
        <v>307.07308181261533</v>
      </c>
      <c r="D57" s="1">
        <f t="shared" ref="D57:L71" si="12">+D$6*$B57</f>
        <v>245.68232823631359</v>
      </c>
      <c r="E57" s="1">
        <f t="shared" si="12"/>
        <v>486.70046174962044</v>
      </c>
      <c r="F57" s="1">
        <f t="shared" si="12"/>
        <v>492.05257187674022</v>
      </c>
      <c r="G57" s="1">
        <f t="shared" si="12"/>
        <v>492.05257187674022</v>
      </c>
      <c r="H57" s="1">
        <f t="shared" si="12"/>
        <v>482.41877499872174</v>
      </c>
      <c r="I57" s="1">
        <f t="shared" si="12"/>
        <v>458.31696234001407</v>
      </c>
      <c r="J57" s="1">
        <f t="shared" si="12"/>
        <v>434.21514869184495</v>
      </c>
      <c r="K57" s="1">
        <f t="shared" si="12"/>
        <v>433.83264170919841</v>
      </c>
      <c r="L57" s="1">
        <f t="shared" si="12"/>
        <v>433.83264170919841</v>
      </c>
      <c r="N57" s="1">
        <f t="shared" si="10"/>
        <v>4266.1771850010073</v>
      </c>
    </row>
    <row r="58" spans="1:14" ht="30" x14ac:dyDescent="0.25">
      <c r="A58" s="4" t="s">
        <v>54</v>
      </c>
      <c r="B58" s="5">
        <v>4.3190862686684501E-3</v>
      </c>
      <c r="C58" s="1">
        <f t="shared" si="7"/>
        <v>928.29128265005772</v>
      </c>
      <c r="D58" s="1">
        <f t="shared" si="12"/>
        <v>742.70516404987779</v>
      </c>
      <c r="E58" s="1">
        <f t="shared" si="12"/>
        <v>1471.3103253369225</v>
      </c>
      <c r="F58" s="1">
        <f t="shared" si="12"/>
        <v>1487.4899173267543</v>
      </c>
      <c r="G58" s="1">
        <f t="shared" si="12"/>
        <v>1487.4899173267543</v>
      </c>
      <c r="H58" s="1">
        <f t="shared" si="12"/>
        <v>1458.3666558285579</v>
      </c>
      <c r="I58" s="1">
        <f t="shared" si="12"/>
        <v>1385.5061417936738</v>
      </c>
      <c r="J58" s="1">
        <f t="shared" si="12"/>
        <v>1312.6456247676178</v>
      </c>
      <c r="K58" s="1">
        <f t="shared" si="12"/>
        <v>1311.4892945043216</v>
      </c>
      <c r="L58" s="1">
        <f t="shared" si="12"/>
        <v>1311.4892945043216</v>
      </c>
      <c r="N58" s="1">
        <f t="shared" si="10"/>
        <v>12896.783618088857</v>
      </c>
    </row>
    <row r="59" spans="1:14" ht="30" x14ac:dyDescent="0.25">
      <c r="A59" s="4" t="s">
        <v>55</v>
      </c>
      <c r="B59" s="5">
        <v>1.9539111111777701E-4</v>
      </c>
      <c r="C59" s="1">
        <f>+C$6*$B59</f>
        <v>41.994962331201492</v>
      </c>
      <c r="D59" s="1">
        <f t="shared" si="12"/>
        <v>33.59923331222452</v>
      </c>
      <c r="E59" s="1">
        <f t="shared" si="12"/>
        <v>66.560596705855573</v>
      </c>
      <c r="F59" s="1">
        <f t="shared" si="12"/>
        <v>67.292545145797277</v>
      </c>
      <c r="G59" s="1">
        <f t="shared" si="12"/>
        <v>67.292545145797277</v>
      </c>
      <c r="H59" s="1">
        <f t="shared" si="12"/>
        <v>65.975038138635668</v>
      </c>
      <c r="I59" s="1">
        <f t="shared" si="12"/>
        <v>62.67890189399489</v>
      </c>
      <c r="J59" s="1">
        <f t="shared" si="12"/>
        <v>59.3827655140365</v>
      </c>
      <c r="K59" s="1">
        <f t="shared" si="12"/>
        <v>59.330454297980559</v>
      </c>
      <c r="L59" s="1">
        <f t="shared" si="12"/>
        <v>59.330454297980559</v>
      </c>
      <c r="N59" s="1">
        <f t="shared" si="10"/>
        <v>583.43749678350434</v>
      </c>
    </row>
    <row r="60" spans="1:14" ht="30" x14ac:dyDescent="0.25">
      <c r="A60" s="4" t="s">
        <v>56</v>
      </c>
      <c r="B60" s="5">
        <v>3.1175905052734502E-3</v>
      </c>
      <c r="C60" s="1">
        <f t="shared" si="7"/>
        <v>670.05656032199295</v>
      </c>
      <c r="D60" s="1">
        <f t="shared" si="12"/>
        <v>536.09731865191475</v>
      </c>
      <c r="E60" s="1">
        <f t="shared" si="12"/>
        <v>1062.0170136113788</v>
      </c>
      <c r="F60" s="1">
        <f t="shared" si="12"/>
        <v>1073.6957204556043</v>
      </c>
      <c r="G60" s="1">
        <f t="shared" si="12"/>
        <v>1073.6957204556043</v>
      </c>
      <c r="H60" s="1">
        <f t="shared" si="12"/>
        <v>1052.6740510835393</v>
      </c>
      <c r="I60" s="1">
        <f t="shared" si="12"/>
        <v>1000.0820830989485</v>
      </c>
      <c r="J60" s="1">
        <f t="shared" si="12"/>
        <v>947.49011295527828</v>
      </c>
      <c r="K60" s="1">
        <f t="shared" si="12"/>
        <v>946.65545394974652</v>
      </c>
      <c r="L60" s="1">
        <f t="shared" si="12"/>
        <v>946.65545394974652</v>
      </c>
      <c r="N60" s="1">
        <f t="shared" si="10"/>
        <v>9309.1194885337536</v>
      </c>
    </row>
    <row r="61" spans="1:14" ht="30" x14ac:dyDescent="0.25">
      <c r="A61" s="4" t="s">
        <v>57</v>
      </c>
      <c r="B61" s="5">
        <v>4.6215878092418297E-3</v>
      </c>
      <c r="C61" s="1">
        <f t="shared" si="7"/>
        <v>993.30724334978527</v>
      </c>
      <c r="D61" s="1">
        <f t="shared" si="12"/>
        <v>794.72298502897979</v>
      </c>
      <c r="E61" s="1">
        <f t="shared" si="12"/>
        <v>1574.3584268079667</v>
      </c>
      <c r="F61" s="1">
        <f t="shared" si="12"/>
        <v>1591.6712102180015</v>
      </c>
      <c r="G61" s="1">
        <f t="shared" si="12"/>
        <v>1591.6712102180015</v>
      </c>
      <c r="H61" s="1">
        <f t="shared" si="12"/>
        <v>1560.5082044494409</v>
      </c>
      <c r="I61" s="1">
        <f t="shared" si="12"/>
        <v>1482.5446625120103</v>
      </c>
      <c r="J61" s="1">
        <f t="shared" si="12"/>
        <v>1404.581117373911</v>
      </c>
      <c r="K61" s="1">
        <f t="shared" si="12"/>
        <v>1403.3437996831126</v>
      </c>
      <c r="L61" s="1">
        <f t="shared" si="12"/>
        <v>1403.3437996831126</v>
      </c>
      <c r="N61" s="1">
        <f t="shared" si="10"/>
        <v>13800.052659324323</v>
      </c>
    </row>
    <row r="62" spans="1:14" ht="30" x14ac:dyDescent="0.25">
      <c r="A62" s="4" t="s">
        <v>58</v>
      </c>
      <c r="B62" s="5">
        <v>3.6742813852995901E-3</v>
      </c>
      <c r="C62" s="1">
        <f t="shared" si="7"/>
        <v>789.70485139870084</v>
      </c>
      <c r="D62" s="1">
        <f t="shared" si="12"/>
        <v>631.82524943537453</v>
      </c>
      <c r="E62" s="1">
        <f t="shared" si="12"/>
        <v>1251.6555132507644</v>
      </c>
      <c r="F62" s="1">
        <f t="shared" si="12"/>
        <v>1265.4196221321342</v>
      </c>
      <c r="G62" s="1">
        <f t="shared" si="12"/>
        <v>1265.4196221321342</v>
      </c>
      <c r="H62" s="1">
        <f t="shared" si="12"/>
        <v>1240.6442296195357</v>
      </c>
      <c r="I62" s="1">
        <f t="shared" si="12"/>
        <v>1178.6612050192266</v>
      </c>
      <c r="J62" s="1">
        <f t="shared" si="12"/>
        <v>1116.6781778743034</v>
      </c>
      <c r="K62" s="1">
        <f t="shared" si="12"/>
        <v>1115.694478430162</v>
      </c>
      <c r="L62" s="1">
        <f t="shared" si="12"/>
        <v>1115.694478430162</v>
      </c>
      <c r="N62" s="1">
        <f t="shared" si="10"/>
        <v>10971.397427722495</v>
      </c>
    </row>
    <row r="63" spans="1:14" ht="30" x14ac:dyDescent="0.25">
      <c r="A63" s="4" t="s">
        <v>59</v>
      </c>
      <c r="B63" s="5">
        <v>1.3128662946034E-2</v>
      </c>
      <c r="C63" s="1">
        <f t="shared" si="7"/>
        <v>2821.7133457284335</v>
      </c>
      <c r="D63" s="1">
        <f t="shared" si="12"/>
        <v>2257.5899531860541</v>
      </c>
      <c r="E63" s="1">
        <f t="shared" si="12"/>
        <v>4472.3203355517144</v>
      </c>
      <c r="F63" s="1">
        <f t="shared" si="12"/>
        <v>4521.5012031300648</v>
      </c>
      <c r="G63" s="1">
        <f t="shared" si="12"/>
        <v>4521.5012031300648</v>
      </c>
      <c r="H63" s="1">
        <f t="shared" si="12"/>
        <v>4432.9756539015916</v>
      </c>
      <c r="I63" s="1">
        <f t="shared" si="12"/>
        <v>4211.5026220295804</v>
      </c>
      <c r="J63" s="1">
        <f t="shared" si="12"/>
        <v>3990.0295810653483</v>
      </c>
      <c r="K63" s="1">
        <f t="shared" si="12"/>
        <v>3986.5147009872999</v>
      </c>
      <c r="L63" s="1">
        <f t="shared" si="12"/>
        <v>3986.5147009872999</v>
      </c>
      <c r="N63" s="1">
        <f t="shared" si="10"/>
        <v>39202.163299697451</v>
      </c>
    </row>
    <row r="64" spans="1:14" ht="30" x14ac:dyDescent="0.25">
      <c r="A64" s="4" t="s">
        <v>60</v>
      </c>
      <c r="B64" s="5">
        <v>3.2840874394855901E-3</v>
      </c>
      <c r="C64" s="1">
        <f t="shared" si="7"/>
        <v>705.84136363520361</v>
      </c>
      <c r="D64" s="1">
        <f t="shared" si="12"/>
        <v>564.72794215551801</v>
      </c>
      <c r="E64" s="1">
        <f t="shared" si="12"/>
        <v>1118.7347180527829</v>
      </c>
      <c r="F64" s="1">
        <f t="shared" si="12"/>
        <v>1131.0371337779009</v>
      </c>
      <c r="G64" s="1">
        <f t="shared" si="12"/>
        <v>1131.0371337779009</v>
      </c>
      <c r="H64" s="1">
        <f t="shared" si="12"/>
        <v>1108.8927885776445</v>
      </c>
      <c r="I64" s="1">
        <f t="shared" si="12"/>
        <v>1053.4921125799885</v>
      </c>
      <c r="J64" s="1">
        <f t="shared" si="12"/>
        <v>998.09143430794609</v>
      </c>
      <c r="K64" s="1">
        <f t="shared" si="12"/>
        <v>997.21219979921773</v>
      </c>
      <c r="L64" s="1">
        <f t="shared" si="12"/>
        <v>997.21219979921773</v>
      </c>
      <c r="N64" s="1">
        <f t="shared" si="10"/>
        <v>9806.2790264633204</v>
      </c>
    </row>
    <row r="65" spans="1:14" ht="30" x14ac:dyDescent="0.25">
      <c r="A65" s="4" t="s">
        <v>61</v>
      </c>
      <c r="B65" s="5">
        <v>5.5861209277287801E-3</v>
      </c>
      <c r="C65" s="1">
        <f t="shared" si="7"/>
        <v>1200.6121291572058</v>
      </c>
      <c r="D65" s="1">
        <f t="shared" si="12"/>
        <v>960.58300343010364</v>
      </c>
      <c r="E65" s="1">
        <f t="shared" si="12"/>
        <v>1902.9296680572829</v>
      </c>
      <c r="F65" s="1">
        <f t="shared" si="12"/>
        <v>1923.8556583696684</v>
      </c>
      <c r="G65" s="1">
        <f t="shared" si="12"/>
        <v>1923.8556583696684</v>
      </c>
      <c r="H65" s="1">
        <f t="shared" si="12"/>
        <v>1886.1888810887997</v>
      </c>
      <c r="I65" s="1">
        <f t="shared" si="12"/>
        <v>1791.9542173341392</v>
      </c>
      <c r="J65" s="1">
        <f t="shared" si="12"/>
        <v>1697.719549710825</v>
      </c>
      <c r="K65" s="1">
        <f t="shared" si="12"/>
        <v>1696.2240017450383</v>
      </c>
      <c r="L65" s="1">
        <f t="shared" si="12"/>
        <v>1696.2240017450383</v>
      </c>
      <c r="N65" s="1">
        <f t="shared" si="10"/>
        <v>16680.14676900777</v>
      </c>
    </row>
    <row r="66" spans="1:14" ht="30" x14ac:dyDescent="0.25">
      <c r="A66" s="4" t="s">
        <v>62</v>
      </c>
      <c r="B66" s="5">
        <v>2.0770079523893E-4</v>
      </c>
      <c r="C66" s="1">
        <f t="shared" si="7"/>
        <v>44.640654440834908</v>
      </c>
      <c r="D66" s="1">
        <f t="shared" si="12"/>
        <v>35.715992597845748</v>
      </c>
      <c r="E66" s="1">
        <f t="shared" si="12"/>
        <v>70.753929328190992</v>
      </c>
      <c r="F66" s="1">
        <f t="shared" si="12"/>
        <v>71.531990685128292</v>
      </c>
      <c r="G66" s="1">
        <f t="shared" si="12"/>
        <v>71.531990685128292</v>
      </c>
      <c r="H66" s="1">
        <f t="shared" si="12"/>
        <v>70.131480439012847</v>
      </c>
      <c r="I66" s="1">
        <f t="shared" si="12"/>
        <v>66.627686866668185</v>
      </c>
      <c r="J66" s="1">
        <f t="shared" si="12"/>
        <v>63.12389315048086</v>
      </c>
      <c r="K66" s="1">
        <f t="shared" si="12"/>
        <v>63.068286316001142</v>
      </c>
      <c r="L66" s="1">
        <f t="shared" si="12"/>
        <v>63.068286316001142</v>
      </c>
      <c r="N66" s="1">
        <f t="shared" si="10"/>
        <v>620.19419082529237</v>
      </c>
    </row>
    <row r="67" spans="1:14" ht="30" x14ac:dyDescent="0.25">
      <c r="A67" s="4" t="s">
        <v>63</v>
      </c>
      <c r="B67" s="5">
        <v>2.07451758220469E-3</v>
      </c>
      <c r="C67" s="1">
        <f t="shared" si="7"/>
        <v>445.87129486964102</v>
      </c>
      <c r="D67" s="1">
        <f t="shared" si="12"/>
        <v>356.73168475301054</v>
      </c>
      <c r="E67" s="1">
        <f t="shared" si="12"/>
        <v>706.69094084377775</v>
      </c>
      <c r="F67" s="1">
        <f t="shared" si="12"/>
        <v>714.46222531644287</v>
      </c>
      <c r="G67" s="1">
        <f t="shared" si="12"/>
        <v>714.46222531644287</v>
      </c>
      <c r="H67" s="1">
        <f t="shared" si="12"/>
        <v>700.47391522700821</v>
      </c>
      <c r="I67" s="1">
        <f t="shared" si="12"/>
        <v>665.47799062362276</v>
      </c>
      <c r="J67" s="1">
        <f t="shared" si="12"/>
        <v>630.48206458353548</v>
      </c>
      <c r="K67" s="1">
        <f t="shared" si="12"/>
        <v>629.92666297476353</v>
      </c>
      <c r="L67" s="1">
        <f t="shared" si="12"/>
        <v>629.92666297476353</v>
      </c>
      <c r="N67" s="1">
        <f t="shared" si="10"/>
        <v>6194.5056674830084</v>
      </c>
    </row>
    <row r="68" spans="1:14" ht="30" x14ac:dyDescent="0.25">
      <c r="A68" s="4" t="s">
        <v>64</v>
      </c>
      <c r="B68" s="5">
        <v>4.2621803294894999E-3</v>
      </c>
      <c r="C68" s="1">
        <f t="shared" si="7"/>
        <v>916.06061996243341</v>
      </c>
      <c r="D68" s="1">
        <f t="shared" si="12"/>
        <v>732.91968344952284</v>
      </c>
      <c r="E68" s="1">
        <f t="shared" si="12"/>
        <v>1451.9251381286113</v>
      </c>
      <c r="F68" s="1">
        <f t="shared" si="12"/>
        <v>1467.8915565857928</v>
      </c>
      <c r="G68" s="1">
        <f t="shared" si="12"/>
        <v>1467.8915565857928</v>
      </c>
      <c r="H68" s="1">
        <f t="shared" si="12"/>
        <v>1439.1520073925649</v>
      </c>
      <c r="I68" s="1">
        <f t="shared" si="12"/>
        <v>1367.2514639908895</v>
      </c>
      <c r="J68" s="1">
        <f t="shared" si="12"/>
        <v>1295.3509176374521</v>
      </c>
      <c r="K68" s="1">
        <f t="shared" si="12"/>
        <v>1294.2098225548261</v>
      </c>
      <c r="L68" s="1">
        <f t="shared" si="12"/>
        <v>1294.2098225548261</v>
      </c>
      <c r="N68" s="1">
        <f t="shared" si="10"/>
        <v>12726.862588842712</v>
      </c>
    </row>
    <row r="69" spans="1:14" ht="30" x14ac:dyDescent="0.25">
      <c r="A69" s="4" t="s">
        <v>65</v>
      </c>
      <c r="B69" s="5">
        <v>6.94853970624162E-3</v>
      </c>
      <c r="C69" s="1">
        <f t="shared" si="7"/>
        <v>1493.4336651813326</v>
      </c>
      <c r="D69" s="1">
        <f t="shared" si="12"/>
        <v>1194.8629875416432</v>
      </c>
      <c r="E69" s="1">
        <f t="shared" si="12"/>
        <v>2367.0419111491183</v>
      </c>
      <c r="F69" s="1">
        <f t="shared" si="12"/>
        <v>2393.0716152065911</v>
      </c>
      <c r="G69" s="1">
        <f t="shared" si="12"/>
        <v>2393.0716152065911</v>
      </c>
      <c r="H69" s="1">
        <f t="shared" si="12"/>
        <v>2346.21815447267</v>
      </c>
      <c r="I69" s="1">
        <f t="shared" si="12"/>
        <v>2229.0002654804575</v>
      </c>
      <c r="J69" s="1">
        <f t="shared" si="12"/>
        <v>2111.7823716760522</v>
      </c>
      <c r="K69" s="1">
        <f t="shared" si="12"/>
        <v>2109.9220692305262</v>
      </c>
      <c r="L69" s="1">
        <f t="shared" si="12"/>
        <v>2109.9220692305262</v>
      </c>
      <c r="N69" s="1">
        <f t="shared" si="10"/>
        <v>20748.326724375504</v>
      </c>
    </row>
    <row r="70" spans="1:14" ht="30" x14ac:dyDescent="0.25">
      <c r="A70" s="4" t="s">
        <v>66</v>
      </c>
      <c r="B70" s="5">
        <v>7.9530599340234195E-2</v>
      </c>
      <c r="C70" s="1">
        <f t="shared" si="7"/>
        <v>17093.328884638013</v>
      </c>
      <c r="D70" s="1">
        <f t="shared" si="12"/>
        <v>13675.991437926061</v>
      </c>
      <c r="E70" s="1">
        <f t="shared" si="12"/>
        <v>27092.348869798156</v>
      </c>
      <c r="F70" s="1">
        <f t="shared" si="12"/>
        <v>27390.275923806381</v>
      </c>
      <c r="G70" s="1">
        <f t="shared" si="12"/>
        <v>27390.275923806381</v>
      </c>
      <c r="H70" s="1">
        <f t="shared" si="12"/>
        <v>26854.007301784161</v>
      </c>
      <c r="I70" s="1">
        <f t="shared" si="12"/>
        <v>25512.371597152047</v>
      </c>
      <c r="J70" s="1">
        <f t="shared" si="12"/>
        <v>24170.735837441225</v>
      </c>
      <c r="K70" s="1">
        <f t="shared" si="12"/>
        <v>24149.443454479966</v>
      </c>
      <c r="L70" s="1">
        <f t="shared" si="12"/>
        <v>24149.443454479966</v>
      </c>
      <c r="N70" s="1">
        <f t="shared" si="10"/>
        <v>237478.22268531239</v>
      </c>
    </row>
    <row r="71" spans="1:14" ht="30" x14ac:dyDescent="0.25">
      <c r="A71" s="4" t="s">
        <v>67</v>
      </c>
      <c r="B71" s="5">
        <v>2.67223584033115E-3</v>
      </c>
      <c r="C71" s="1">
        <f t="shared" si="7"/>
        <v>574.33750600430051</v>
      </c>
      <c r="D71" s="1">
        <f t="shared" si="12"/>
        <v>459.51463682733447</v>
      </c>
      <c r="E71" s="1">
        <f t="shared" si="12"/>
        <v>910.30554590583029</v>
      </c>
      <c r="F71" s="1">
        <f t="shared" si="12"/>
        <v>920.31592377459469</v>
      </c>
      <c r="G71" s="1">
        <f t="shared" si="12"/>
        <v>920.31592377459469</v>
      </c>
      <c r="H71" s="1">
        <f t="shared" si="12"/>
        <v>902.29724613729684</v>
      </c>
      <c r="I71" s="1">
        <f t="shared" si="12"/>
        <v>857.21815652490227</v>
      </c>
      <c r="J71" s="1">
        <f t="shared" si="12"/>
        <v>812.13906506185765</v>
      </c>
      <c r="K71" s="1">
        <f t="shared" si="12"/>
        <v>811.42363893220261</v>
      </c>
      <c r="L71" s="1">
        <f t="shared" si="12"/>
        <v>811.42363893220261</v>
      </c>
      <c r="N71" s="1">
        <f t="shared" si="10"/>
        <v>7979.2912818751156</v>
      </c>
    </row>
    <row r="72" spans="1:14" ht="30" x14ac:dyDescent="0.25">
      <c r="A72" s="4" t="s">
        <v>68</v>
      </c>
      <c r="B72" s="5">
        <v>8.9584993437139201E-2</v>
      </c>
      <c r="C72" s="1">
        <f t="shared" si="7"/>
        <v>19254.296694008153</v>
      </c>
      <c r="D72" s="1">
        <f t="shared" ref="D72:L87" si="13">+D$6*$B72</f>
        <v>15404.933615194988</v>
      </c>
      <c r="E72" s="1">
        <f t="shared" si="13"/>
        <v>30517.409850194726</v>
      </c>
      <c r="F72" s="1">
        <f t="shared" si="13"/>
        <v>30853.001350818198</v>
      </c>
      <c r="G72" s="1">
        <f t="shared" si="13"/>
        <v>30853.001350818198</v>
      </c>
      <c r="H72" s="1">
        <f t="shared" si="13"/>
        <v>30248.936734394512</v>
      </c>
      <c r="I72" s="1">
        <f t="shared" si="13"/>
        <v>28737.689154323838</v>
      </c>
      <c r="J72" s="1">
        <f t="shared" si="13"/>
        <v>27226.441512211306</v>
      </c>
      <c r="K72" s="1">
        <f t="shared" si="13"/>
        <v>27202.457309858131</v>
      </c>
      <c r="L72" s="1">
        <f t="shared" si="13"/>
        <v>27202.457309858131</v>
      </c>
      <c r="N72" s="1">
        <f t="shared" ref="N72:N103" si="14">SUM(C72:L72)</f>
        <v>267500.62488168018</v>
      </c>
    </row>
    <row r="73" spans="1:14" ht="30" x14ac:dyDescent="0.25">
      <c r="A73" s="4" t="s">
        <v>69</v>
      </c>
      <c r="B73" s="5">
        <v>7.5884618953115197E-3</v>
      </c>
      <c r="C73" s="1">
        <f t="shared" si="7"/>
        <v>1630.9706701717578</v>
      </c>
      <c r="D73" s="1">
        <f t="shared" si="13"/>
        <v>1304.9032795960181</v>
      </c>
      <c r="E73" s="1">
        <f t="shared" si="13"/>
        <v>2585.0334180613004</v>
      </c>
      <c r="F73" s="1">
        <f t="shared" si="13"/>
        <v>2613.4603143210916</v>
      </c>
      <c r="G73" s="1">
        <f t="shared" si="13"/>
        <v>2613.4603143210916</v>
      </c>
      <c r="H73" s="1">
        <f t="shared" si="13"/>
        <v>2562.2919082280155</v>
      </c>
      <c r="I73" s="1">
        <f t="shared" si="13"/>
        <v>2434.2788980602459</v>
      </c>
      <c r="J73" s="1">
        <f t="shared" si="13"/>
        <v>2306.2658826371066</v>
      </c>
      <c r="K73" s="1">
        <f t="shared" si="13"/>
        <v>2304.2342565950262</v>
      </c>
      <c r="L73" s="1">
        <f t="shared" si="13"/>
        <v>2304.2342565950262</v>
      </c>
      <c r="N73" s="1">
        <f t="shared" si="14"/>
        <v>22659.133198586682</v>
      </c>
    </row>
    <row r="74" spans="1:14" ht="30" x14ac:dyDescent="0.25">
      <c r="A74" s="4" t="s">
        <v>70</v>
      </c>
      <c r="B74" s="5">
        <v>1.9225363686945599E-4</v>
      </c>
      <c r="C74" s="1">
        <f t="shared" si="7"/>
        <v>41.32063220369669</v>
      </c>
      <c r="D74" s="1">
        <f t="shared" si="13"/>
        <v>33.059716807725543</v>
      </c>
      <c r="E74" s="1">
        <f t="shared" si="13"/>
        <v>65.491806232620462</v>
      </c>
      <c r="F74" s="1">
        <f t="shared" si="13"/>
        <v>66.212001479859197</v>
      </c>
      <c r="G74" s="1">
        <f t="shared" si="13"/>
        <v>66.212001479859197</v>
      </c>
      <c r="H74" s="1">
        <f t="shared" si="13"/>
        <v>64.915650216596603</v>
      </c>
      <c r="I74" s="1">
        <f t="shared" si="13"/>
        <v>61.672441367308437</v>
      </c>
      <c r="J74" s="1">
        <f t="shared" si="13"/>
        <v>58.429232384875519</v>
      </c>
      <c r="K74" s="1">
        <f t="shared" si="13"/>
        <v>58.377761151213534</v>
      </c>
      <c r="L74" s="1">
        <f t="shared" si="13"/>
        <v>58.377761151213534</v>
      </c>
      <c r="N74" s="1">
        <f t="shared" si="14"/>
        <v>574.06900447496878</v>
      </c>
    </row>
    <row r="75" spans="1:14" ht="30" x14ac:dyDescent="0.25">
      <c r="A75" s="4" t="s">
        <v>71</v>
      </c>
      <c r="B75" s="5">
        <v>1.6307022405654599E-4</v>
      </c>
      <c r="C75" s="1">
        <f t="shared" ref="C75:L116" si="15">+C$6*$B75</f>
        <v>35.048308377075308</v>
      </c>
      <c r="D75" s="1">
        <f t="shared" si="15"/>
        <v>28.0413703213448</v>
      </c>
      <c r="E75" s="1">
        <f t="shared" si="15"/>
        <v>55.550384846415589</v>
      </c>
      <c r="F75" s="1">
        <f t="shared" si="15"/>
        <v>56.161257037153</v>
      </c>
      <c r="G75" s="1">
        <f t="shared" si="15"/>
        <v>56.161257037153</v>
      </c>
      <c r="H75" s="1">
        <f t="shared" si="15"/>
        <v>55.061687248001185</v>
      </c>
      <c r="I75" s="1">
        <f t="shared" si="15"/>
        <v>52.310785874547811</v>
      </c>
      <c r="J75" s="1">
        <f t="shared" si="15"/>
        <v>49.559884388160576</v>
      </c>
      <c r="K75" s="1">
        <f t="shared" si="15"/>
        <v>49.516226303234845</v>
      </c>
      <c r="L75" s="1">
        <f t="shared" si="15"/>
        <v>49.516226303234845</v>
      </c>
      <c r="N75" s="1">
        <f t="shared" si="14"/>
        <v>486.92738773632095</v>
      </c>
    </row>
    <row r="76" spans="1:14" ht="30" x14ac:dyDescent="0.25">
      <c r="A76" s="4" t="s">
        <v>72</v>
      </c>
      <c r="B76" s="5">
        <v>1.0198085515174499E-2</v>
      </c>
      <c r="C76" s="1">
        <f t="shared" si="15"/>
        <v>2191.8510755690158</v>
      </c>
      <c r="D76" s="1">
        <f t="shared" si="13"/>
        <v>1753.6511901804254</v>
      </c>
      <c r="E76" s="1">
        <f t="shared" si="13"/>
        <v>3474.0099140855937</v>
      </c>
      <c r="F76" s="1">
        <f t="shared" si="13"/>
        <v>3512.2126385622701</v>
      </c>
      <c r="G76" s="1">
        <f t="shared" si="13"/>
        <v>3512.2126385622701</v>
      </c>
      <c r="H76" s="1">
        <f t="shared" si="13"/>
        <v>3443.4477441460813</v>
      </c>
      <c r="I76" s="1">
        <f t="shared" si="13"/>
        <v>3271.4118766994252</v>
      </c>
      <c r="J76" s="1">
        <f t="shared" si="13"/>
        <v>3099.3760021901107</v>
      </c>
      <c r="K76" s="1">
        <f t="shared" si="13"/>
        <v>3096.6457129170244</v>
      </c>
      <c r="L76" s="1">
        <f t="shared" si="13"/>
        <v>3096.6457129170244</v>
      </c>
      <c r="N76" s="1">
        <f t="shared" si="14"/>
        <v>30451.464505829237</v>
      </c>
    </row>
    <row r="77" spans="1:14" ht="30" x14ac:dyDescent="0.25">
      <c r="A77" s="4" t="s">
        <v>73</v>
      </c>
      <c r="B77" s="5">
        <v>1.3365150067501299E-4</v>
      </c>
      <c r="C77" s="1">
        <f t="shared" si="15"/>
        <v>28.725409790891298</v>
      </c>
      <c r="D77" s="1">
        <f t="shared" si="13"/>
        <v>22.982560097126818</v>
      </c>
      <c r="E77" s="1">
        <f t="shared" si="13"/>
        <v>45.528804174718452</v>
      </c>
      <c r="F77" s="1">
        <f t="shared" si="13"/>
        <v>46.029471819501829</v>
      </c>
      <c r="G77" s="1">
        <f t="shared" si="13"/>
        <v>46.029471819501829</v>
      </c>
      <c r="H77" s="1">
        <f t="shared" si="13"/>
        <v>45.128270185253207</v>
      </c>
      <c r="I77" s="1">
        <f t="shared" si="13"/>
        <v>42.873645842286045</v>
      </c>
      <c r="J77" s="1">
        <f t="shared" si="13"/>
        <v>40.619021406758883</v>
      </c>
      <c r="K77" s="1">
        <f t="shared" si="13"/>
        <v>40.583239469248952</v>
      </c>
      <c r="L77" s="1">
        <f t="shared" si="13"/>
        <v>40.583239469248952</v>
      </c>
      <c r="N77" s="1">
        <f t="shared" si="14"/>
        <v>399.08313407453625</v>
      </c>
    </row>
    <row r="78" spans="1:14" ht="30" x14ac:dyDescent="0.25">
      <c r="A78" s="4" t="s">
        <v>74</v>
      </c>
      <c r="B78" s="5">
        <v>5.5711492928000698E-3</v>
      </c>
      <c r="C78" s="1">
        <f t="shared" si="15"/>
        <v>1197.3943100800182</v>
      </c>
      <c r="D78" s="1">
        <f t="shared" si="13"/>
        <v>958.00849811019702</v>
      </c>
      <c r="E78" s="1">
        <f t="shared" si="13"/>
        <v>1897.8295335178132</v>
      </c>
      <c r="F78" s="1">
        <f t="shared" si="13"/>
        <v>1918.6994390637688</v>
      </c>
      <c r="G78" s="1">
        <f t="shared" si="13"/>
        <v>1918.6994390637688</v>
      </c>
      <c r="H78" s="1">
        <f t="shared" si="13"/>
        <v>1881.1336143483184</v>
      </c>
      <c r="I78" s="1">
        <f t="shared" si="13"/>
        <v>1787.1515135083562</v>
      </c>
      <c r="J78" s="1">
        <f t="shared" si="13"/>
        <v>1693.169408810109</v>
      </c>
      <c r="K78" s="1">
        <f t="shared" si="13"/>
        <v>1691.6778691353084</v>
      </c>
      <c r="L78" s="1">
        <f t="shared" si="13"/>
        <v>1691.6778691353084</v>
      </c>
      <c r="N78" s="1">
        <f t="shared" si="14"/>
        <v>16635.441494772967</v>
      </c>
    </row>
    <row r="79" spans="1:14" ht="30" x14ac:dyDescent="0.25">
      <c r="A79" s="4" t="s">
        <v>75</v>
      </c>
      <c r="B79" s="5">
        <v>2.6408071725092801E-3</v>
      </c>
      <c r="C79" s="1">
        <f t="shared" si="15"/>
        <v>567.58261468018247</v>
      </c>
      <c r="D79" s="1">
        <f t="shared" si="13"/>
        <v>454.11019884242074</v>
      </c>
      <c r="E79" s="1">
        <f t="shared" si="13"/>
        <v>899.59927133721476</v>
      </c>
      <c r="F79" s="1">
        <f t="shared" si="13"/>
        <v>909.49191527094979</v>
      </c>
      <c r="G79" s="1">
        <f t="shared" si="13"/>
        <v>909.49191527094979</v>
      </c>
      <c r="H79" s="1">
        <f t="shared" si="13"/>
        <v>891.68515868699046</v>
      </c>
      <c r="I79" s="1">
        <f t="shared" si="13"/>
        <v>847.13625271773003</v>
      </c>
      <c r="J79" s="1">
        <f t="shared" si="13"/>
        <v>802.58734491958535</v>
      </c>
      <c r="K79" s="1">
        <f t="shared" si="13"/>
        <v>801.88033305106717</v>
      </c>
      <c r="L79" s="1">
        <f t="shared" si="13"/>
        <v>801.88033305106717</v>
      </c>
      <c r="N79" s="1">
        <f t="shared" si="14"/>
        <v>7885.4453378281578</v>
      </c>
    </row>
    <row r="80" spans="1:14" ht="30" x14ac:dyDescent="0.25">
      <c r="A80" s="4" t="s">
        <v>76</v>
      </c>
      <c r="B80" s="5">
        <v>1.8202203920746601E-3</v>
      </c>
      <c r="C80" s="1">
        <f t="shared" si="15"/>
        <v>391.21578439453134</v>
      </c>
      <c r="D80" s="1">
        <f t="shared" si="13"/>
        <v>313.00302906881331</v>
      </c>
      <c r="E80" s="1">
        <f t="shared" si="13"/>
        <v>620.06380300292415</v>
      </c>
      <c r="F80" s="1">
        <f t="shared" si="13"/>
        <v>626.88247284264912</v>
      </c>
      <c r="G80" s="1">
        <f t="shared" si="13"/>
        <v>626.88247284264912</v>
      </c>
      <c r="H80" s="1">
        <f t="shared" si="13"/>
        <v>614.60886885208038</v>
      </c>
      <c r="I80" s="1">
        <f t="shared" si="13"/>
        <v>583.90279234108152</v>
      </c>
      <c r="J80" s="1">
        <f t="shared" si="13"/>
        <v>553.19671456949368</v>
      </c>
      <c r="K80" s="1">
        <f t="shared" si="13"/>
        <v>552.7093948462242</v>
      </c>
      <c r="L80" s="1">
        <f t="shared" si="13"/>
        <v>552.7093948462242</v>
      </c>
      <c r="N80" s="1">
        <f t="shared" si="14"/>
        <v>5435.1747276066708</v>
      </c>
    </row>
    <row r="81" spans="1:14" ht="30" x14ac:dyDescent="0.25">
      <c r="A81" s="4" t="s">
        <v>77</v>
      </c>
      <c r="B81" s="5">
        <v>5.8621402247249202E-3</v>
      </c>
      <c r="C81" s="1">
        <f t="shared" si="15"/>
        <v>1259.9363221244621</v>
      </c>
      <c r="D81" s="1">
        <f t="shared" si="13"/>
        <v>1008.046967913418</v>
      </c>
      <c r="E81" s="1">
        <f t="shared" si="13"/>
        <v>1996.9565099401752</v>
      </c>
      <c r="F81" s="1">
        <f t="shared" si="13"/>
        <v>2018.9164873806053</v>
      </c>
      <c r="G81" s="1">
        <f t="shared" si="13"/>
        <v>2018.9164873806053</v>
      </c>
      <c r="H81" s="1">
        <f t="shared" si="13"/>
        <v>1979.3885335302198</v>
      </c>
      <c r="I81" s="1">
        <f t="shared" si="13"/>
        <v>1880.4975821694111</v>
      </c>
      <c r="J81" s="1">
        <f t="shared" si="13"/>
        <v>1781.6066267487925</v>
      </c>
      <c r="K81" s="1">
        <f t="shared" si="13"/>
        <v>1780.0371813318975</v>
      </c>
      <c r="L81" s="1">
        <f t="shared" si="13"/>
        <v>1780.0371813318975</v>
      </c>
      <c r="N81" s="1">
        <f t="shared" si="14"/>
        <v>17504.339879851486</v>
      </c>
    </row>
    <row r="82" spans="1:14" ht="30" x14ac:dyDescent="0.25">
      <c r="A82" s="4" t="s">
        <v>78</v>
      </c>
      <c r="B82" s="5">
        <v>6.8559646067020601E-3</v>
      </c>
      <c r="C82" s="1">
        <f t="shared" si="15"/>
        <v>1473.5367118566357</v>
      </c>
      <c r="D82" s="1">
        <f t="shared" si="13"/>
        <v>1178.9438786807636</v>
      </c>
      <c r="E82" s="1">
        <f t="shared" si="13"/>
        <v>2335.5059122482121</v>
      </c>
      <c r="F82" s="1">
        <f t="shared" si="13"/>
        <v>2361.1888236634927</v>
      </c>
      <c r="G82" s="1">
        <f t="shared" si="13"/>
        <v>2361.1888236634927</v>
      </c>
      <c r="H82" s="1">
        <f t="shared" si="13"/>
        <v>2314.9595895979919</v>
      </c>
      <c r="I82" s="1">
        <f t="shared" si="13"/>
        <v>2199.3033895649037</v>
      </c>
      <c r="J82" s="1">
        <f t="shared" si="13"/>
        <v>2083.6471847837347</v>
      </c>
      <c r="K82" s="1">
        <f t="shared" si="13"/>
        <v>2081.81166706872</v>
      </c>
      <c r="L82" s="1">
        <f t="shared" si="13"/>
        <v>2081.81166706872</v>
      </c>
      <c r="N82" s="1">
        <f t="shared" si="14"/>
        <v>20471.897648196671</v>
      </c>
    </row>
    <row r="83" spans="1:14" ht="30" x14ac:dyDescent="0.25">
      <c r="A83" s="4" t="s">
        <v>79</v>
      </c>
      <c r="B83" s="5">
        <v>1.26687141235335E-2</v>
      </c>
      <c r="C83" s="1">
        <f t="shared" si="15"/>
        <v>2722.8576026770206</v>
      </c>
      <c r="D83" s="1">
        <f t="shared" si="13"/>
        <v>2178.4976766210161</v>
      </c>
      <c r="E83" s="1">
        <f t="shared" si="13"/>
        <v>4315.6373221605099</v>
      </c>
      <c r="F83" s="1">
        <f t="shared" si="13"/>
        <v>4363.0951900529672</v>
      </c>
      <c r="G83" s="1">
        <f t="shared" si="13"/>
        <v>4363.0951900529672</v>
      </c>
      <c r="H83" s="1">
        <f t="shared" si="13"/>
        <v>4277.6710398242412</v>
      </c>
      <c r="I83" s="1">
        <f t="shared" si="13"/>
        <v>4063.9570814118715</v>
      </c>
      <c r="J83" s="1">
        <f t="shared" si="13"/>
        <v>3850.2431142258165</v>
      </c>
      <c r="K83" s="1">
        <f t="shared" si="13"/>
        <v>3846.8513742542491</v>
      </c>
      <c r="L83" s="1">
        <f t="shared" si="13"/>
        <v>3846.8513742542491</v>
      </c>
      <c r="N83" s="1">
        <f t="shared" si="14"/>
        <v>37828.756965534914</v>
      </c>
    </row>
    <row r="84" spans="1:14" ht="30" x14ac:dyDescent="0.25">
      <c r="A84" s="4" t="s">
        <v>80</v>
      </c>
      <c r="B84" s="5">
        <v>2.6062410304390901E-3</v>
      </c>
      <c r="C84" s="1">
        <f t="shared" si="15"/>
        <v>560.15339322855971</v>
      </c>
      <c r="D84" s="1">
        <f t="shared" si="13"/>
        <v>448.16624435300821</v>
      </c>
      <c r="E84" s="1">
        <f t="shared" si="13"/>
        <v>887.82420629536443</v>
      </c>
      <c r="F84" s="1">
        <f t="shared" si="13"/>
        <v>897.58736310136715</v>
      </c>
      <c r="G84" s="1">
        <f t="shared" si="13"/>
        <v>897.58736310136715</v>
      </c>
      <c r="H84" s="1">
        <f t="shared" si="13"/>
        <v>880.01368331464528</v>
      </c>
      <c r="I84" s="1">
        <f t="shared" si="13"/>
        <v>836.04788838387151</v>
      </c>
      <c r="J84" s="1">
        <f t="shared" si="13"/>
        <v>792.0820916481523</v>
      </c>
      <c r="K84" s="1">
        <f t="shared" si="13"/>
        <v>791.38433402316502</v>
      </c>
      <c r="L84" s="1">
        <f t="shared" si="13"/>
        <v>791.38433402316502</v>
      </c>
      <c r="N84" s="1">
        <f t="shared" si="14"/>
        <v>7782.2309014726661</v>
      </c>
    </row>
    <row r="85" spans="1:14" ht="30" x14ac:dyDescent="0.25">
      <c r="A85" s="4" t="s">
        <v>81</v>
      </c>
      <c r="B85" s="5">
        <v>0.16783603273283701</v>
      </c>
      <c r="C85" s="1">
        <f t="shared" si="15"/>
        <v>36072.612679833052</v>
      </c>
      <c r="D85" s="1">
        <f t="shared" si="13"/>
        <v>28860.89336269546</v>
      </c>
      <c r="E85" s="1">
        <f t="shared" si="13"/>
        <v>57173.872565305035</v>
      </c>
      <c r="F85" s="1">
        <f t="shared" si="13"/>
        <v>57802.597800665186</v>
      </c>
      <c r="G85" s="1">
        <f t="shared" si="13"/>
        <v>57802.597800665186</v>
      </c>
      <c r="H85" s="1">
        <f t="shared" si="13"/>
        <v>56670.892535698302</v>
      </c>
      <c r="I85" s="1">
        <f t="shared" si="13"/>
        <v>53839.594696801432</v>
      </c>
      <c r="J85" s="1">
        <f t="shared" si="13"/>
        <v>51008.29674167015</v>
      </c>
      <c r="K85" s="1">
        <f t="shared" si="13"/>
        <v>50963.362727425418</v>
      </c>
      <c r="L85" s="1">
        <f t="shared" si="13"/>
        <v>50963.362727425418</v>
      </c>
      <c r="N85" s="1">
        <f t="shared" si="14"/>
        <v>501158.08363818465</v>
      </c>
    </row>
    <row r="86" spans="1:14" ht="30" x14ac:dyDescent="0.25">
      <c r="A86" s="4" t="s">
        <v>82</v>
      </c>
      <c r="B86" s="5">
        <v>8.1145378898989495E-3</v>
      </c>
      <c r="C86" s="1">
        <f t="shared" si="15"/>
        <v>1744.0389743011694</v>
      </c>
      <c r="D86" s="1">
        <f t="shared" si="13"/>
        <v>1395.3667094879188</v>
      </c>
      <c r="E86" s="1">
        <f t="shared" si="13"/>
        <v>2764.2428606610665</v>
      </c>
      <c r="F86" s="1">
        <f t="shared" si="13"/>
        <v>2794.6404735073297</v>
      </c>
      <c r="G86" s="1">
        <f t="shared" si="13"/>
        <v>2794.6404735073297</v>
      </c>
      <c r="H86" s="1">
        <f t="shared" si="13"/>
        <v>2739.9247780559845</v>
      </c>
      <c r="I86" s="1">
        <f t="shared" si="13"/>
        <v>2603.0371668724615</v>
      </c>
      <c r="J86" s="1">
        <f t="shared" si="13"/>
        <v>2466.1495500692358</v>
      </c>
      <c r="K86" s="1">
        <f t="shared" si="13"/>
        <v>2463.9770799792491</v>
      </c>
      <c r="L86" s="1">
        <f t="shared" si="13"/>
        <v>2463.9770799792491</v>
      </c>
      <c r="N86" s="1">
        <f t="shared" si="14"/>
        <v>24229.995146420995</v>
      </c>
    </row>
    <row r="87" spans="1:14" ht="30" x14ac:dyDescent="0.25">
      <c r="A87" s="4" t="s">
        <v>83</v>
      </c>
      <c r="B87" s="5">
        <v>1.19434526349092E-2</v>
      </c>
      <c r="C87" s="1">
        <f t="shared" si="15"/>
        <v>2566.9788182184502</v>
      </c>
      <c r="D87" s="1">
        <f t="shared" si="13"/>
        <v>2053.7825356442572</v>
      </c>
      <c r="E87" s="1">
        <f t="shared" si="13"/>
        <v>4068.5747143763097</v>
      </c>
      <c r="F87" s="1">
        <f t="shared" si="13"/>
        <v>4113.3157032249273</v>
      </c>
      <c r="G87" s="1">
        <f t="shared" si="13"/>
        <v>4113.3157032249273</v>
      </c>
      <c r="H87" s="1">
        <f t="shared" si="13"/>
        <v>4032.78193458941</v>
      </c>
      <c r="I87" s="1">
        <f t="shared" si="13"/>
        <v>3831.3027225061896</v>
      </c>
      <c r="J87" s="1">
        <f t="shared" si="13"/>
        <v>3629.8235021515625</v>
      </c>
      <c r="K87" s="1">
        <f t="shared" si="13"/>
        <v>3626.6259332976647</v>
      </c>
      <c r="L87" s="1">
        <f t="shared" si="13"/>
        <v>3626.6259332976647</v>
      </c>
      <c r="N87" s="1">
        <f t="shared" si="14"/>
        <v>35663.127500531358</v>
      </c>
    </row>
    <row r="88" spans="1:14" ht="30" x14ac:dyDescent="0.25">
      <c r="A88" s="4" t="s">
        <v>84</v>
      </c>
      <c r="B88" s="5">
        <v>2.4493035880773098E-3</v>
      </c>
      <c r="C88" s="1">
        <f t="shared" si="15"/>
        <v>526.42318952259166</v>
      </c>
      <c r="D88" s="1">
        <f t="shared" ref="D88:L102" si="16">+D$6*$B88</f>
        <v>421.17946019905139</v>
      </c>
      <c r="E88" s="1">
        <f t="shared" si="16"/>
        <v>834.36297282710086</v>
      </c>
      <c r="F88" s="1">
        <f t="shared" si="16"/>
        <v>843.53823126122779</v>
      </c>
      <c r="G88" s="1">
        <f t="shared" si="16"/>
        <v>843.53823126122779</v>
      </c>
      <c r="H88" s="1">
        <f t="shared" si="16"/>
        <v>827.02276839550518</v>
      </c>
      <c r="I88" s="1">
        <f t="shared" si="16"/>
        <v>785.70441832008134</v>
      </c>
      <c r="J88" s="1">
        <f t="shared" si="16"/>
        <v>744.38606654839873</v>
      </c>
      <c r="K88" s="1">
        <f t="shared" si="16"/>
        <v>743.73032510525161</v>
      </c>
      <c r="L88" s="1">
        <f t="shared" si="16"/>
        <v>743.73032510525161</v>
      </c>
      <c r="N88" s="1">
        <f t="shared" si="14"/>
        <v>7313.6159885456882</v>
      </c>
    </row>
    <row r="89" spans="1:14" ht="30" x14ac:dyDescent="0.25">
      <c r="A89" s="4" t="s">
        <v>85</v>
      </c>
      <c r="B89" s="5">
        <v>9.3874209970502896E-4</v>
      </c>
      <c r="C89" s="1">
        <f t="shared" si="15"/>
        <v>201.76168143116192</v>
      </c>
      <c r="D89" s="1">
        <f t="shared" si="16"/>
        <v>161.42502413523121</v>
      </c>
      <c r="E89" s="1">
        <f t="shared" si="16"/>
        <v>319.78544956229416</v>
      </c>
      <c r="F89" s="1">
        <f t="shared" si="16"/>
        <v>323.30204154775311</v>
      </c>
      <c r="G89" s="1">
        <f t="shared" si="16"/>
        <v>323.30204154775311</v>
      </c>
      <c r="H89" s="1">
        <f t="shared" si="16"/>
        <v>316.97217686146519</v>
      </c>
      <c r="I89" s="1">
        <f t="shared" si="16"/>
        <v>301.1361347738453</v>
      </c>
      <c r="J89" s="1">
        <f t="shared" si="16"/>
        <v>285.30009203610194</v>
      </c>
      <c r="K89" s="1">
        <f t="shared" si="16"/>
        <v>285.04876667888612</v>
      </c>
      <c r="L89" s="1">
        <f t="shared" si="16"/>
        <v>285.04876667888612</v>
      </c>
      <c r="N89" s="1">
        <f t="shared" si="14"/>
        <v>2803.0821752533784</v>
      </c>
    </row>
    <row r="90" spans="1:14" ht="30" x14ac:dyDescent="0.25">
      <c r="A90" s="4" t="s">
        <v>86</v>
      </c>
      <c r="B90" s="5">
        <v>4.4531642697490902E-3</v>
      </c>
      <c r="C90" s="1">
        <f t="shared" si="15"/>
        <v>957.10835919265583</v>
      </c>
      <c r="D90" s="1">
        <f t="shared" si="16"/>
        <v>765.76106467183433</v>
      </c>
      <c r="E90" s="1">
        <f t="shared" si="16"/>
        <v>1516.984418216595</v>
      </c>
      <c r="F90" s="1">
        <f t="shared" si="16"/>
        <v>1533.6662755508432</v>
      </c>
      <c r="G90" s="1">
        <f t="shared" si="16"/>
        <v>1533.6662755508432</v>
      </c>
      <c r="H90" s="1">
        <f t="shared" si="16"/>
        <v>1503.6389365594619</v>
      </c>
      <c r="I90" s="1">
        <f t="shared" si="16"/>
        <v>1428.516603363805</v>
      </c>
      <c r="J90" s="1">
        <f t="shared" si="16"/>
        <v>1353.3942670841207</v>
      </c>
      <c r="K90" s="1">
        <f t="shared" si="16"/>
        <v>1352.2020406982078</v>
      </c>
      <c r="L90" s="1">
        <f t="shared" si="16"/>
        <v>1352.2020406982078</v>
      </c>
      <c r="N90" s="1">
        <f t="shared" si="14"/>
        <v>13297.140281586577</v>
      </c>
    </row>
    <row r="91" spans="1:14" ht="30" x14ac:dyDescent="0.25">
      <c r="A91" s="4" t="s">
        <v>87</v>
      </c>
      <c r="B91" s="5">
        <v>2.7916069308727802E-3</v>
      </c>
      <c r="C91" s="1">
        <f t="shared" si="15"/>
        <v>599.99366007421884</v>
      </c>
      <c r="D91" s="1">
        <f t="shared" si="16"/>
        <v>480.04155383445107</v>
      </c>
      <c r="E91" s="1">
        <f t="shared" si="16"/>
        <v>950.96968344221136</v>
      </c>
      <c r="F91" s="1">
        <f t="shared" si="16"/>
        <v>961.42723356459715</v>
      </c>
      <c r="G91" s="1">
        <f t="shared" si="16"/>
        <v>961.42723356459715</v>
      </c>
      <c r="H91" s="1">
        <f t="shared" si="16"/>
        <v>942.60364598364094</v>
      </c>
      <c r="I91" s="1">
        <f t="shared" si="16"/>
        <v>895.51083437618911</v>
      </c>
      <c r="J91" s="1">
        <f t="shared" si="16"/>
        <v>848.418020835417</v>
      </c>
      <c r="K91" s="1">
        <f t="shared" si="16"/>
        <v>847.67063600061692</v>
      </c>
      <c r="L91" s="1">
        <f t="shared" si="16"/>
        <v>847.67063600061692</v>
      </c>
      <c r="N91" s="1">
        <f t="shared" si="14"/>
        <v>8335.7331376765578</v>
      </c>
    </row>
    <row r="92" spans="1:14" ht="30" x14ac:dyDescent="0.25">
      <c r="A92" s="4" t="s">
        <v>88</v>
      </c>
      <c r="B92" s="5">
        <v>5.0546327900630001E-3</v>
      </c>
      <c r="C92" s="1">
        <f t="shared" si="15"/>
        <v>1086.3806055578493</v>
      </c>
      <c r="D92" s="1">
        <f t="shared" si="16"/>
        <v>869.18890756794281</v>
      </c>
      <c r="E92" s="1">
        <f t="shared" si="16"/>
        <v>1721.8765618911877</v>
      </c>
      <c r="F92" s="1">
        <f t="shared" si="16"/>
        <v>1740.8115613596881</v>
      </c>
      <c r="G92" s="1">
        <f t="shared" si="16"/>
        <v>1740.8115613596881</v>
      </c>
      <c r="H92" s="1">
        <f t="shared" si="16"/>
        <v>1706.728567095314</v>
      </c>
      <c r="I92" s="1">
        <f t="shared" si="16"/>
        <v>1621.4598041133906</v>
      </c>
      <c r="J92" s="1">
        <f t="shared" si="16"/>
        <v>1536.1910376308942</v>
      </c>
      <c r="K92" s="1">
        <f t="shared" si="16"/>
        <v>1534.8377826826431</v>
      </c>
      <c r="L92" s="1">
        <f t="shared" si="16"/>
        <v>1534.8377826826431</v>
      </c>
      <c r="N92" s="1">
        <f t="shared" si="14"/>
        <v>15093.124171941243</v>
      </c>
    </row>
    <row r="93" spans="1:14" ht="30" x14ac:dyDescent="0.25">
      <c r="A93" s="4" t="s">
        <v>89</v>
      </c>
      <c r="B93" s="5">
        <v>2.1260358898228401E-3</v>
      </c>
      <c r="C93" s="1">
        <f t="shared" si="15"/>
        <v>456.94400629143831</v>
      </c>
      <c r="D93" s="1">
        <f t="shared" si="16"/>
        <v>365.5907143557942</v>
      </c>
      <c r="E93" s="1">
        <f t="shared" si="16"/>
        <v>724.24081441132671</v>
      </c>
      <c r="F93" s="1">
        <f t="shared" si="16"/>
        <v>732.20508998104742</v>
      </c>
      <c r="G93" s="1">
        <f t="shared" si="16"/>
        <v>732.20508998104742</v>
      </c>
      <c r="H93" s="1">
        <f t="shared" si="16"/>
        <v>717.86939596562092</v>
      </c>
      <c r="I93" s="1">
        <f t="shared" si="16"/>
        <v>682.00438699073413</v>
      </c>
      <c r="J93" s="1">
        <f t="shared" si="16"/>
        <v>646.1393765434666</v>
      </c>
      <c r="K93" s="1">
        <f t="shared" si="16"/>
        <v>645.57018216129143</v>
      </c>
      <c r="L93" s="1">
        <f t="shared" si="16"/>
        <v>645.57018216129143</v>
      </c>
      <c r="N93" s="1">
        <f t="shared" si="14"/>
        <v>6348.3392388430584</v>
      </c>
    </row>
    <row r="94" spans="1:14" ht="30" x14ac:dyDescent="0.25">
      <c r="A94" s="4" t="s">
        <v>90</v>
      </c>
      <c r="B94" s="5">
        <v>6.7822829849016096E-3</v>
      </c>
      <c r="C94" s="1">
        <f t="shared" si="15"/>
        <v>1457.7004902685073</v>
      </c>
      <c r="D94" s="1">
        <f t="shared" si="16"/>
        <v>1166.2736707704144</v>
      </c>
      <c r="E94" s="1">
        <f t="shared" si="16"/>
        <v>2310.4060359783189</v>
      </c>
      <c r="F94" s="1">
        <f t="shared" si="16"/>
        <v>2335.8129310087152</v>
      </c>
      <c r="G94" s="1">
        <f t="shared" si="16"/>
        <v>2335.8129310087152</v>
      </c>
      <c r="H94" s="1">
        <f t="shared" si="16"/>
        <v>2290.0805263663433</v>
      </c>
      <c r="I94" s="1">
        <f t="shared" si="16"/>
        <v>2175.6672931334897</v>
      </c>
      <c r="J94" s="1">
        <f t="shared" si="16"/>
        <v>2061.2540552035834</v>
      </c>
      <c r="K94" s="1">
        <f t="shared" si="16"/>
        <v>2059.4382639501018</v>
      </c>
      <c r="L94" s="1">
        <f t="shared" si="16"/>
        <v>2059.4382639501018</v>
      </c>
      <c r="N94" s="1">
        <f t="shared" si="14"/>
        <v>20251.884461638292</v>
      </c>
    </row>
    <row r="95" spans="1:14" ht="30" x14ac:dyDescent="0.25">
      <c r="A95" s="4" t="s">
        <v>91</v>
      </c>
      <c r="B95" s="5">
        <v>6.7806407132247597E-3</v>
      </c>
      <c r="C95" s="1">
        <f t="shared" si="15"/>
        <v>1457.3475205923926</v>
      </c>
      <c r="D95" s="1">
        <f t="shared" si="16"/>
        <v>1165.9912676000915</v>
      </c>
      <c r="E95" s="1">
        <f t="shared" si="16"/>
        <v>2309.8465909649867</v>
      </c>
      <c r="F95" s="1">
        <f t="shared" si="16"/>
        <v>2335.2473339335779</v>
      </c>
      <c r="G95" s="1">
        <f t="shared" si="16"/>
        <v>2335.2473339335779</v>
      </c>
      <c r="H95" s="1">
        <f t="shared" si="16"/>
        <v>2289.5260030009031</v>
      </c>
      <c r="I95" s="1">
        <f t="shared" si="16"/>
        <v>2175.1404739515542</v>
      </c>
      <c r="J95" s="1">
        <f t="shared" si="16"/>
        <v>2060.75494020629</v>
      </c>
      <c r="K95" s="1">
        <f t="shared" si="16"/>
        <v>2058.9395886310926</v>
      </c>
      <c r="L95" s="1">
        <f t="shared" si="16"/>
        <v>2058.9395886310926</v>
      </c>
      <c r="N95" s="1">
        <f t="shared" si="14"/>
        <v>20246.98064144556</v>
      </c>
    </row>
    <row r="96" spans="1:14" ht="30" x14ac:dyDescent="0.25">
      <c r="A96" s="4" t="s">
        <v>92</v>
      </c>
      <c r="B96" s="5">
        <v>4.2063234832623401E-4</v>
      </c>
      <c r="C96" s="1">
        <f t="shared" si="15"/>
        <v>90.405543641119522</v>
      </c>
      <c r="D96" s="1">
        <f t="shared" si="16"/>
        <v>72.331460368036119</v>
      </c>
      <c r="E96" s="1">
        <f t="shared" si="16"/>
        <v>143.28973277347907</v>
      </c>
      <c r="F96" s="1">
        <f t="shared" si="16"/>
        <v>144.86545026331319</v>
      </c>
      <c r="G96" s="1">
        <f t="shared" si="16"/>
        <v>144.86545026331319</v>
      </c>
      <c r="H96" s="1">
        <f t="shared" si="16"/>
        <v>142.02915917930065</v>
      </c>
      <c r="I96" s="1">
        <f t="shared" si="16"/>
        <v>134.93333214267184</v>
      </c>
      <c r="J96" s="1">
        <f t="shared" si="16"/>
        <v>127.8375048147352</v>
      </c>
      <c r="K96" s="1">
        <f t="shared" si="16"/>
        <v>127.72489073762834</v>
      </c>
      <c r="L96" s="1">
        <f t="shared" si="16"/>
        <v>127.72489073762834</v>
      </c>
      <c r="N96" s="1">
        <f t="shared" si="14"/>
        <v>1256.0074149212255</v>
      </c>
    </row>
    <row r="97" spans="1:14" ht="30" x14ac:dyDescent="0.25">
      <c r="A97" s="4" t="s">
        <v>93</v>
      </c>
      <c r="B97" s="5">
        <v>6.4314153178689397E-3</v>
      </c>
      <c r="C97" s="1">
        <f t="shared" si="15"/>
        <v>1382.2893091969597</v>
      </c>
      <c r="D97" s="1">
        <f t="shared" si="16"/>
        <v>1105.9388656766425</v>
      </c>
      <c r="E97" s="1">
        <f t="shared" si="16"/>
        <v>2190.8818613683038</v>
      </c>
      <c r="F97" s="1">
        <f t="shared" si="16"/>
        <v>2214.9743821672355</v>
      </c>
      <c r="G97" s="1">
        <f t="shared" si="16"/>
        <v>2214.9743821672355</v>
      </c>
      <c r="H97" s="1">
        <f t="shared" si="16"/>
        <v>2171.6078508097712</v>
      </c>
      <c r="I97" s="1">
        <f t="shared" si="16"/>
        <v>2063.1135543584473</v>
      </c>
      <c r="J97" s="1">
        <f t="shared" si="16"/>
        <v>1954.619253453063</v>
      </c>
      <c r="K97" s="1">
        <f t="shared" si="16"/>
        <v>1952.8973984806751</v>
      </c>
      <c r="L97" s="1">
        <f t="shared" si="16"/>
        <v>1952.8973984806751</v>
      </c>
      <c r="N97" s="1">
        <f t="shared" si="14"/>
        <v>19204.194256159011</v>
      </c>
    </row>
    <row r="98" spans="1:14" ht="30" x14ac:dyDescent="0.25">
      <c r="A98" s="4" t="s">
        <v>94</v>
      </c>
      <c r="B98" s="5">
        <v>4.12050964072792E-2</v>
      </c>
      <c r="C98" s="1">
        <f t="shared" si="15"/>
        <v>8856.1166451127301</v>
      </c>
      <c r="D98" s="1">
        <f t="shared" si="16"/>
        <v>7085.5815288667836</v>
      </c>
      <c r="E98" s="1">
        <f t="shared" si="16"/>
        <v>14036.645723037089</v>
      </c>
      <c r="F98" s="1">
        <f t="shared" si="16"/>
        <v>14191.002826901327</v>
      </c>
      <c r="G98" s="1">
        <f t="shared" si="16"/>
        <v>14191.002826901327</v>
      </c>
      <c r="H98" s="1">
        <f t="shared" si="16"/>
        <v>13913.160078903255</v>
      </c>
      <c r="I98" s="1">
        <f t="shared" si="16"/>
        <v>13218.053679461762</v>
      </c>
      <c r="J98" s="1">
        <f t="shared" si="16"/>
        <v>12522.947251483785</v>
      </c>
      <c r="K98" s="1">
        <f t="shared" si="16"/>
        <v>12511.915589457627</v>
      </c>
      <c r="L98" s="1">
        <f t="shared" si="16"/>
        <v>12511.915589457627</v>
      </c>
      <c r="N98" s="1">
        <f t="shared" si="14"/>
        <v>123038.34173958331</v>
      </c>
    </row>
    <row r="99" spans="1:14" ht="30" x14ac:dyDescent="0.25">
      <c r="A99" s="4" t="s">
        <v>95</v>
      </c>
      <c r="B99" s="5">
        <v>9.1473404871079706E-3</v>
      </c>
      <c r="C99" s="1">
        <f t="shared" si="15"/>
        <v>1966.016862226767</v>
      </c>
      <c r="D99" s="1">
        <f t="shared" si="16"/>
        <v>1572.966269829127</v>
      </c>
      <c r="E99" s="1">
        <f t="shared" si="16"/>
        <v>3116.0703146139367</v>
      </c>
      <c r="F99" s="1">
        <f t="shared" si="16"/>
        <v>3150.3368764900215</v>
      </c>
      <c r="G99" s="1">
        <f t="shared" si="16"/>
        <v>3150.3368764900215</v>
      </c>
      <c r="H99" s="1">
        <f t="shared" si="16"/>
        <v>3088.6570737614657</v>
      </c>
      <c r="I99" s="1">
        <f t="shared" si="16"/>
        <v>2934.3466737174617</v>
      </c>
      <c r="J99" s="1">
        <f t="shared" si="16"/>
        <v>2780.0362673384907</v>
      </c>
      <c r="K99" s="1">
        <f t="shared" si="16"/>
        <v>2777.5872894816121</v>
      </c>
      <c r="L99" s="1">
        <f t="shared" si="16"/>
        <v>2777.5872894816121</v>
      </c>
      <c r="N99" s="1">
        <f t="shared" si="14"/>
        <v>27313.94179343052</v>
      </c>
    </row>
    <row r="100" spans="1:14" ht="30" x14ac:dyDescent="0.25">
      <c r="A100" s="4" t="s">
        <v>96</v>
      </c>
      <c r="B100" s="5">
        <v>1.8428925653616E-2</v>
      </c>
      <c r="C100" s="1">
        <f t="shared" si="15"/>
        <v>3960.8866247841511</v>
      </c>
      <c r="D100" s="1">
        <f t="shared" si="16"/>
        <v>3169.0171020945081</v>
      </c>
      <c r="E100" s="1">
        <f t="shared" si="16"/>
        <v>6277.8715016014285</v>
      </c>
      <c r="F100" s="1">
        <f t="shared" si="16"/>
        <v>6346.9075150863773</v>
      </c>
      <c r="G100" s="1">
        <f t="shared" si="16"/>
        <v>6346.9075150863773</v>
      </c>
      <c r="H100" s="1">
        <f t="shared" si="16"/>
        <v>6222.6427082371865</v>
      </c>
      <c r="I100" s="1">
        <f t="shared" si="16"/>
        <v>5911.7572772205276</v>
      </c>
      <c r="J100" s="1">
        <f t="shared" si="16"/>
        <v>5600.8718334409641</v>
      </c>
      <c r="K100" s="1">
        <f t="shared" si="16"/>
        <v>5595.9379369805247</v>
      </c>
      <c r="L100" s="1">
        <f t="shared" si="16"/>
        <v>5595.9379369805247</v>
      </c>
      <c r="N100" s="1">
        <f t="shared" si="14"/>
        <v>55028.737951512579</v>
      </c>
    </row>
    <row r="101" spans="1:14" ht="30" x14ac:dyDescent="0.25">
      <c r="A101" s="4" t="s">
        <v>97</v>
      </c>
      <c r="B101" s="5">
        <v>5.1595371829377601E-3</v>
      </c>
      <c r="C101" s="1">
        <f t="shared" si="15"/>
        <v>1108.9274655554752</v>
      </c>
      <c r="D101" s="1">
        <f t="shared" si="16"/>
        <v>887.22814769259571</v>
      </c>
      <c r="E101" s="1">
        <f t="shared" si="16"/>
        <v>1757.6125733548854</v>
      </c>
      <c r="F101" s="1">
        <f t="shared" si="16"/>
        <v>1776.9405518400281</v>
      </c>
      <c r="G101" s="1">
        <f t="shared" si="16"/>
        <v>1776.9405518400281</v>
      </c>
      <c r="H101" s="1">
        <f t="shared" si="16"/>
        <v>1742.1501954448804</v>
      </c>
      <c r="I101" s="1">
        <f t="shared" si="16"/>
        <v>1655.1117553799083</v>
      </c>
      <c r="J101" s="1">
        <f t="shared" si="16"/>
        <v>1568.0733117417121</v>
      </c>
      <c r="K101" s="1">
        <f t="shared" si="16"/>
        <v>1566.6919711946355</v>
      </c>
      <c r="L101" s="1">
        <f t="shared" si="16"/>
        <v>1566.6919711946355</v>
      </c>
      <c r="N101" s="1">
        <f t="shared" si="14"/>
        <v>15406.368495238785</v>
      </c>
    </row>
    <row r="102" spans="1:14" ht="30" x14ac:dyDescent="0.25">
      <c r="A102" s="4" t="s">
        <v>98</v>
      </c>
      <c r="B102" s="5">
        <v>7.6374506143169598E-3</v>
      </c>
      <c r="C102" s="1">
        <f t="shared" si="15"/>
        <v>1641.499702928254</v>
      </c>
      <c r="D102" s="1">
        <f t="shared" si="16"/>
        <v>1313.3273240170492</v>
      </c>
      <c r="E102" s="1">
        <f t="shared" si="16"/>
        <v>2601.721579309803</v>
      </c>
      <c r="F102" s="1">
        <f t="shared" si="16"/>
        <v>2630.3319906550332</v>
      </c>
      <c r="G102" s="1">
        <f t="shared" si="16"/>
        <v>2630.3319906550332</v>
      </c>
      <c r="H102" s="1">
        <f t="shared" si="16"/>
        <v>2578.8332574544834</v>
      </c>
      <c r="I102" s="1">
        <f t="shared" si="16"/>
        <v>2449.9938356277157</v>
      </c>
      <c r="J102" s="1">
        <f t="shared" si="16"/>
        <v>2321.1544085116516</v>
      </c>
      <c r="K102" s="1">
        <f t="shared" si="16"/>
        <v>2319.1096669319727</v>
      </c>
      <c r="L102" s="1">
        <f t="shared" si="16"/>
        <v>2319.1096669319727</v>
      </c>
      <c r="N102" s="1">
        <f t="shared" si="14"/>
        <v>22805.413423022972</v>
      </c>
    </row>
    <row r="103" spans="1:14" ht="30" x14ac:dyDescent="0.25">
      <c r="A103" s="4" t="s">
        <v>99</v>
      </c>
      <c r="B103" s="5">
        <v>1.8140925126834101E-3</v>
      </c>
      <c r="C103" s="1">
        <f t="shared" si="15"/>
        <v>389.89873336424893</v>
      </c>
      <c r="D103" s="1">
        <f t="shared" ref="D103:L116" si="17">+D$6*$B103</f>
        <v>311.94928589596412</v>
      </c>
      <c r="E103" s="1">
        <f t="shared" si="17"/>
        <v>617.97632160988758</v>
      </c>
      <c r="F103" s="1">
        <f t="shared" si="17"/>
        <v>624.77203599511449</v>
      </c>
      <c r="G103" s="1">
        <f t="shared" si="17"/>
        <v>624.77203599511449</v>
      </c>
      <c r="H103" s="1">
        <f t="shared" si="17"/>
        <v>612.53975181684848</v>
      </c>
      <c r="I103" s="1">
        <f t="shared" si="17"/>
        <v>581.93704912489761</v>
      </c>
      <c r="J103" s="1">
        <f t="shared" si="17"/>
        <v>551.3343451766018</v>
      </c>
      <c r="K103" s="1">
        <f t="shared" si="17"/>
        <v>550.8486660439454</v>
      </c>
      <c r="L103" s="1">
        <f t="shared" si="17"/>
        <v>550.8486660439454</v>
      </c>
      <c r="N103" s="1">
        <f t="shared" si="14"/>
        <v>5416.8768910665694</v>
      </c>
    </row>
    <row r="104" spans="1:14" ht="30" x14ac:dyDescent="0.25">
      <c r="A104" s="4" t="s">
        <v>100</v>
      </c>
      <c r="B104" s="5">
        <v>1.1982602430764E-3</v>
      </c>
      <c r="C104" s="1">
        <f t="shared" si="15"/>
        <v>257.5393193840714</v>
      </c>
      <c r="D104" s="1">
        <f t="shared" si="17"/>
        <v>206.05146900269531</v>
      </c>
      <c r="E104" s="1">
        <f t="shared" si="17"/>
        <v>408.19112155001358</v>
      </c>
      <c r="F104" s="1">
        <f t="shared" si="17"/>
        <v>412.67988621564501</v>
      </c>
      <c r="G104" s="1">
        <f t="shared" si="17"/>
        <v>412.67988621564501</v>
      </c>
      <c r="H104" s="1">
        <f t="shared" si="17"/>
        <v>404.60011095040932</v>
      </c>
      <c r="I104" s="1">
        <f t="shared" si="17"/>
        <v>384.38614627657392</v>
      </c>
      <c r="J104" s="1">
        <f t="shared" si="17"/>
        <v>364.17218077288646</v>
      </c>
      <c r="K104" s="1">
        <f t="shared" si="17"/>
        <v>363.8513757469658</v>
      </c>
      <c r="L104" s="1">
        <f t="shared" si="17"/>
        <v>363.8513757469658</v>
      </c>
      <c r="N104" s="1">
        <f t="shared" ref="N104:N116" si="18">SUM(C104:L104)</f>
        <v>3578.0028718618719</v>
      </c>
    </row>
    <row r="105" spans="1:14" ht="30" x14ac:dyDescent="0.25">
      <c r="A105" s="4" t="s">
        <v>101</v>
      </c>
      <c r="B105" s="5">
        <v>3.5573075211758198E-4</v>
      </c>
      <c r="C105" s="1">
        <f t="shared" si="15"/>
        <v>76.456392769182969</v>
      </c>
      <c r="D105" s="1">
        <f t="shared" si="17"/>
        <v>61.171055675747702</v>
      </c>
      <c r="E105" s="1">
        <f t="shared" si="17"/>
        <v>121.18079984353403</v>
      </c>
      <c r="F105" s="1">
        <f t="shared" si="17"/>
        <v>122.51339152368884</v>
      </c>
      <c r="G105" s="1">
        <f t="shared" si="17"/>
        <v>122.51339152368884</v>
      </c>
      <c r="H105" s="1">
        <f t="shared" si="17"/>
        <v>120.11472683573753</v>
      </c>
      <c r="I105" s="1">
        <f t="shared" si="17"/>
        <v>114.11375259141118</v>
      </c>
      <c r="J105" s="1">
        <f t="shared" si="17"/>
        <v>108.11277810072443</v>
      </c>
      <c r="K105" s="1">
        <f t="shared" si="17"/>
        <v>108.01753984691999</v>
      </c>
      <c r="L105" s="1">
        <f t="shared" si="17"/>
        <v>108.01753984691999</v>
      </c>
      <c r="N105" s="1">
        <f t="shared" si="18"/>
        <v>1062.2113685575555</v>
      </c>
    </row>
    <row r="106" spans="1:14" ht="30" x14ac:dyDescent="0.25">
      <c r="A106" s="4" t="s">
        <v>102</v>
      </c>
      <c r="B106" s="5">
        <v>4.4313686283302799E-3</v>
      </c>
      <c r="C106" s="1">
        <f t="shared" si="15"/>
        <v>952.42387208814478</v>
      </c>
      <c r="D106" s="1">
        <f t="shared" si="17"/>
        <v>762.01311095464212</v>
      </c>
      <c r="E106" s="1">
        <f t="shared" si="17"/>
        <v>1509.5596643978381</v>
      </c>
      <c r="F106" s="1">
        <f t="shared" si="17"/>
        <v>1526.1598737715278</v>
      </c>
      <c r="G106" s="1">
        <f t="shared" si="17"/>
        <v>1526.1598737715278</v>
      </c>
      <c r="H106" s="1">
        <f t="shared" si="17"/>
        <v>1496.279501088545</v>
      </c>
      <c r="I106" s="1">
        <f t="shared" si="17"/>
        <v>1421.5248478924784</v>
      </c>
      <c r="J106" s="1">
        <f t="shared" si="17"/>
        <v>1346.7701916274789</v>
      </c>
      <c r="K106" s="1">
        <f t="shared" si="17"/>
        <v>1345.5838004942591</v>
      </c>
      <c r="L106" s="1">
        <f t="shared" si="17"/>
        <v>1345.5838004942591</v>
      </c>
      <c r="N106" s="1">
        <f t="shared" si="18"/>
        <v>13232.0585365807</v>
      </c>
    </row>
    <row r="107" spans="1:14" ht="30" x14ac:dyDescent="0.25">
      <c r="A107" s="4" t="s">
        <v>103</v>
      </c>
      <c r="B107" s="5">
        <v>2.1620629183399E-3</v>
      </c>
      <c r="C107" s="1">
        <f t="shared" si="15"/>
        <v>464.68721270867945</v>
      </c>
      <c r="D107" s="1">
        <f t="shared" si="17"/>
        <v>371.78588121761328</v>
      </c>
      <c r="E107" s="1">
        <f t="shared" si="17"/>
        <v>736.51353501727556</v>
      </c>
      <c r="F107" s="1">
        <f t="shared" si="17"/>
        <v>744.61277029508096</v>
      </c>
      <c r="G107" s="1">
        <f t="shared" si="17"/>
        <v>744.61277029508096</v>
      </c>
      <c r="H107" s="1">
        <f t="shared" si="17"/>
        <v>730.03414883916389</v>
      </c>
      <c r="I107" s="1">
        <f t="shared" si="17"/>
        <v>693.56138450732942</v>
      </c>
      <c r="J107" s="1">
        <f t="shared" si="17"/>
        <v>657.08861867816393</v>
      </c>
      <c r="K107" s="1">
        <f t="shared" si="17"/>
        <v>656.50977893565562</v>
      </c>
      <c r="L107" s="1">
        <f t="shared" si="17"/>
        <v>656.50977893565562</v>
      </c>
      <c r="N107" s="1">
        <f t="shared" si="18"/>
        <v>6455.9158794296991</v>
      </c>
    </row>
    <row r="108" spans="1:14" ht="30" x14ac:dyDescent="0.25">
      <c r="A108" s="4" t="s">
        <v>104</v>
      </c>
      <c r="B108" s="5">
        <v>2.0595753610970599E-3</v>
      </c>
      <c r="C108" s="1">
        <f t="shared" si="15"/>
        <v>442.65979763739915</v>
      </c>
      <c r="D108" s="1">
        <f t="shared" si="17"/>
        <v>354.16223740033399</v>
      </c>
      <c r="E108" s="1">
        <f t="shared" si="17"/>
        <v>701.6008262149951</v>
      </c>
      <c r="F108" s="1">
        <f t="shared" si="17"/>
        <v>709.31613610741226</v>
      </c>
      <c r="G108" s="1">
        <f t="shared" si="17"/>
        <v>709.31613610741226</v>
      </c>
      <c r="H108" s="1">
        <f t="shared" si="17"/>
        <v>695.42858024829673</v>
      </c>
      <c r="I108" s="1">
        <f t="shared" si="17"/>
        <v>660.68472236527816</v>
      </c>
      <c r="J108" s="1">
        <f t="shared" si="17"/>
        <v>625.94086305590599</v>
      </c>
      <c r="K108" s="1">
        <f t="shared" si="17"/>
        <v>625.38946186328519</v>
      </c>
      <c r="L108" s="1">
        <f t="shared" si="17"/>
        <v>625.38946186328519</v>
      </c>
      <c r="N108" s="1">
        <f t="shared" si="18"/>
        <v>6149.888222863603</v>
      </c>
    </row>
    <row r="109" spans="1:14" ht="30" x14ac:dyDescent="0.25">
      <c r="A109" s="4" t="s">
        <v>105</v>
      </c>
      <c r="B109" s="5">
        <v>1.7357095818140001E-4</v>
      </c>
      <c r="C109" s="1">
        <f t="shared" si="15"/>
        <v>37.305207022568936</v>
      </c>
      <c r="D109" s="1">
        <f t="shared" si="17"/>
        <v>29.847064622340604</v>
      </c>
      <c r="E109" s="1">
        <f t="shared" si="17"/>
        <v>59.127492961525917</v>
      </c>
      <c r="F109" s="1">
        <f t="shared" si="17"/>
        <v>59.777701619091118</v>
      </c>
      <c r="G109" s="1">
        <f t="shared" si="17"/>
        <v>59.777701619091118</v>
      </c>
      <c r="H109" s="1">
        <f t="shared" si="17"/>
        <v>58.607326199577251</v>
      </c>
      <c r="I109" s="1">
        <f t="shared" si="17"/>
        <v>55.679283449803002</v>
      </c>
      <c r="J109" s="1">
        <f t="shared" si="17"/>
        <v>52.751240579822635</v>
      </c>
      <c r="K109" s="1">
        <f t="shared" si="17"/>
        <v>52.704771178822142</v>
      </c>
      <c r="L109" s="1">
        <f t="shared" si="17"/>
        <v>52.704771178822142</v>
      </c>
      <c r="N109" s="1">
        <f t="shared" si="18"/>
        <v>518.28256043146496</v>
      </c>
    </row>
    <row r="110" spans="1:14" ht="30" x14ac:dyDescent="0.25">
      <c r="A110" s="4" t="s">
        <v>106</v>
      </c>
      <c r="B110" s="5">
        <v>2.56415965708347E-3</v>
      </c>
      <c r="C110" s="1">
        <f t="shared" si="15"/>
        <v>551.10894039339848</v>
      </c>
      <c r="D110" s="1">
        <f t="shared" si="17"/>
        <v>440.9299792364132</v>
      </c>
      <c r="E110" s="1">
        <f t="shared" si="17"/>
        <v>873.4890540730936</v>
      </c>
      <c r="F110" s="1">
        <f t="shared" si="17"/>
        <v>883.09457118196758</v>
      </c>
      <c r="G110" s="1">
        <f t="shared" si="17"/>
        <v>883.09457118196758</v>
      </c>
      <c r="H110" s="1">
        <f t="shared" si="17"/>
        <v>865.8046428102914</v>
      </c>
      <c r="I110" s="1">
        <f t="shared" si="17"/>
        <v>822.54873656968493</v>
      </c>
      <c r="J110" s="1">
        <f t="shared" si="17"/>
        <v>779.29282855327619</v>
      </c>
      <c r="K110" s="1">
        <f t="shared" si="17"/>
        <v>778.60633719214786</v>
      </c>
      <c r="L110" s="1">
        <f t="shared" si="17"/>
        <v>778.60633719214786</v>
      </c>
      <c r="N110" s="1">
        <f t="shared" si="18"/>
        <v>7656.5759983843891</v>
      </c>
    </row>
    <row r="111" spans="1:14" ht="30" x14ac:dyDescent="0.25">
      <c r="A111" s="4" t="s">
        <v>107</v>
      </c>
      <c r="B111" s="5">
        <v>3.1039571992037898E-3</v>
      </c>
      <c r="C111" s="1">
        <f t="shared" si="15"/>
        <v>667.12638518981908</v>
      </c>
      <c r="D111" s="1">
        <f t="shared" si="17"/>
        <v>533.75295084095853</v>
      </c>
      <c r="E111" s="1">
        <f t="shared" si="17"/>
        <v>1057.3727850081484</v>
      </c>
      <c r="F111" s="1">
        <f t="shared" si="17"/>
        <v>1069.0004205572066</v>
      </c>
      <c r="G111" s="1">
        <f t="shared" si="17"/>
        <v>1069.0004205572066</v>
      </c>
      <c r="H111" s="1">
        <f t="shared" si="17"/>
        <v>1048.070679503553</v>
      </c>
      <c r="I111" s="1">
        <f t="shared" si="17"/>
        <v>995.70869759158029</v>
      </c>
      <c r="J111" s="1">
        <f t="shared" si="17"/>
        <v>943.34671352997009</v>
      </c>
      <c r="K111" s="1">
        <f t="shared" si="17"/>
        <v>942.51570451043449</v>
      </c>
      <c r="L111" s="1">
        <f t="shared" si="17"/>
        <v>942.51570451043449</v>
      </c>
      <c r="N111" s="1">
        <f t="shared" si="18"/>
        <v>9268.4104617993125</v>
      </c>
    </row>
    <row r="112" spans="1:14" ht="30" x14ac:dyDescent="0.25">
      <c r="A112" s="4" t="s">
        <v>108</v>
      </c>
      <c r="B112" s="5">
        <v>7.8785557056935095E-3</v>
      </c>
      <c r="C112" s="1">
        <f t="shared" si="15"/>
        <v>1693.3198659453724</v>
      </c>
      <c r="D112" s="1">
        <f t="shared" si="17"/>
        <v>1354.7874813987371</v>
      </c>
      <c r="E112" s="1">
        <f t="shared" si="17"/>
        <v>2683.8547872077284</v>
      </c>
      <c r="F112" s="1">
        <f t="shared" si="17"/>
        <v>2713.3683946834553</v>
      </c>
      <c r="G112" s="1">
        <f t="shared" si="17"/>
        <v>2713.3683946834553</v>
      </c>
      <c r="H112" s="1">
        <f t="shared" si="17"/>
        <v>2660.243908675965</v>
      </c>
      <c r="I112" s="1">
        <f t="shared" si="17"/>
        <v>2527.3371819144572</v>
      </c>
      <c r="J112" s="1">
        <f t="shared" si="17"/>
        <v>2394.4304496966761</v>
      </c>
      <c r="K112" s="1">
        <f t="shared" si="17"/>
        <v>2392.3211580949674</v>
      </c>
      <c r="L112" s="1">
        <f t="shared" si="17"/>
        <v>2392.3211580949674</v>
      </c>
      <c r="N112" s="1">
        <f t="shared" si="18"/>
        <v>23525.352780395784</v>
      </c>
    </row>
    <row r="113" spans="1:14" ht="30" x14ac:dyDescent="0.25">
      <c r="A113" s="4" t="s">
        <v>109</v>
      </c>
      <c r="B113" s="5">
        <v>3.5100346083999198E-3</v>
      </c>
      <c r="C113" s="1">
        <f t="shared" si="15"/>
        <v>754.40366922381031</v>
      </c>
      <c r="D113" s="1">
        <f t="shared" si="17"/>
        <v>603.58156042484188</v>
      </c>
      <c r="E113" s="1">
        <f t="shared" si="17"/>
        <v>1195.7043319768845</v>
      </c>
      <c r="F113" s="1">
        <f t="shared" si="17"/>
        <v>1208.853161220253</v>
      </c>
      <c r="G113" s="1">
        <f t="shared" si="17"/>
        <v>1208.853161220253</v>
      </c>
      <c r="H113" s="1">
        <f t="shared" si="17"/>
        <v>1185.1852719007686</v>
      </c>
      <c r="I113" s="1">
        <f t="shared" si="17"/>
        <v>1125.9729964471701</v>
      </c>
      <c r="J113" s="1">
        <f t="shared" si="17"/>
        <v>1066.7607185627062</v>
      </c>
      <c r="K113" s="1">
        <f t="shared" si="17"/>
        <v>1065.8209921968883</v>
      </c>
      <c r="L113" s="1">
        <f t="shared" si="17"/>
        <v>1065.8209921968883</v>
      </c>
      <c r="N113" s="1">
        <f t="shared" si="18"/>
        <v>10480.956855370465</v>
      </c>
    </row>
    <row r="114" spans="1:14" ht="30" x14ac:dyDescent="0.25">
      <c r="A114" s="4" t="s">
        <v>110</v>
      </c>
      <c r="B114" s="5">
        <v>1.6523557151823999E-3</v>
      </c>
      <c r="C114" s="1">
        <f t="shared" si="15"/>
        <v>355.13701529136301</v>
      </c>
      <c r="D114" s="1">
        <f t="shared" si="17"/>
        <v>284.13721008903127</v>
      </c>
      <c r="E114" s="1">
        <f t="shared" si="17"/>
        <v>562.88017271459671</v>
      </c>
      <c r="F114" s="1">
        <f t="shared" si="17"/>
        <v>569.07001001598496</v>
      </c>
      <c r="G114" s="1">
        <f t="shared" si="17"/>
        <v>569.07001001598496</v>
      </c>
      <c r="H114" s="1">
        <f t="shared" si="17"/>
        <v>557.9283044357137</v>
      </c>
      <c r="I114" s="1">
        <f t="shared" si="17"/>
        <v>530.05400897419145</v>
      </c>
      <c r="J114" s="1">
        <f t="shared" si="17"/>
        <v>502.17971236833449</v>
      </c>
      <c r="K114" s="1">
        <f t="shared" si="17"/>
        <v>501.73733432808638</v>
      </c>
      <c r="L114" s="1">
        <f t="shared" si="17"/>
        <v>501.73733432808638</v>
      </c>
      <c r="N114" s="1">
        <f t="shared" si="18"/>
        <v>4933.9311125613731</v>
      </c>
    </row>
    <row r="115" spans="1:14" ht="30" x14ac:dyDescent="0.25">
      <c r="A115" s="4" t="s">
        <v>111</v>
      </c>
      <c r="B115" s="5">
        <v>2.10156849298944E-4</v>
      </c>
      <c r="C115" s="1">
        <f t="shared" si="15"/>
        <v>45.168528493772307</v>
      </c>
      <c r="D115" s="1">
        <f t="shared" si="17"/>
        <v>36.138332861523892</v>
      </c>
      <c r="E115" s="1">
        <f t="shared" si="17"/>
        <v>71.590591870520413</v>
      </c>
      <c r="F115" s="1">
        <f t="shared" si="17"/>
        <v>72.377853773620529</v>
      </c>
      <c r="G115" s="1">
        <f t="shared" si="17"/>
        <v>72.377853773620529</v>
      </c>
      <c r="H115" s="1">
        <f t="shared" si="17"/>
        <v>70.960782546734123</v>
      </c>
      <c r="I115" s="1">
        <f t="shared" si="17"/>
        <v>67.415556747714973</v>
      </c>
      <c r="J115" s="1">
        <f t="shared" si="17"/>
        <v>63.87033080315225</v>
      </c>
      <c r="K115" s="1">
        <f t="shared" si="17"/>
        <v>63.81406641995477</v>
      </c>
      <c r="L115" s="1">
        <f t="shared" si="17"/>
        <v>63.81406641995477</v>
      </c>
      <c r="N115" s="1">
        <f t="shared" si="18"/>
        <v>627.52796371056854</v>
      </c>
    </row>
    <row r="116" spans="1:14" ht="30" x14ac:dyDescent="0.25">
      <c r="A116" s="4" t="s">
        <v>112</v>
      </c>
      <c r="B116" s="5">
        <v>8.3219396446235806E-3</v>
      </c>
      <c r="C116" s="1">
        <f t="shared" si="15"/>
        <v>1788.6153566517253</v>
      </c>
      <c r="D116" s="1">
        <f t="shared" si="17"/>
        <v>1431.0312794189285</v>
      </c>
      <c r="E116" s="1">
        <f t="shared" si="17"/>
        <v>2834.8949208972754</v>
      </c>
      <c r="F116" s="1">
        <f t="shared" si="17"/>
        <v>2866.0694748742962</v>
      </c>
      <c r="G116" s="1">
        <f t="shared" si="17"/>
        <v>2866.0694748742962</v>
      </c>
      <c r="H116" s="1">
        <f t="shared" si="17"/>
        <v>2809.955285583676</v>
      </c>
      <c r="I116" s="1">
        <f t="shared" si="17"/>
        <v>2669.5689254701779</v>
      </c>
      <c r="J116" s="1">
        <f t="shared" si="17"/>
        <v>2529.1825595933419</v>
      </c>
      <c r="K116" s="1">
        <f t="shared" si="17"/>
        <v>2526.9545627296975</v>
      </c>
      <c r="L116" s="1">
        <f t="shared" si="17"/>
        <v>2526.9545627296975</v>
      </c>
      <c r="N116" s="1">
        <f t="shared" si="18"/>
        <v>24849.296402823111</v>
      </c>
    </row>
  </sheetData>
  <mergeCells count="6">
    <mergeCell ref="A6:B6"/>
    <mergeCell ref="A1:B1"/>
    <mergeCell ref="A2:B2"/>
    <mergeCell ref="A3:B3"/>
    <mergeCell ref="A4:B4"/>
    <mergeCell ref="A5:B5"/>
  </mergeCells>
  <phoneticPr fontId="3" type="noConversion"/>
  <conditionalFormatting sqref="A8:A116">
    <cfRule type="expression" dxfId="1" priority="2">
      <formula>AND(LEN(#REF!)&gt;0,MOD(#REF!,2)=0)</formula>
    </cfRule>
  </conditionalFormatting>
  <conditionalFormatting sqref="B8:B116">
    <cfRule type="expression" dxfId="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 payment schedule</vt:lpstr>
      <vt:lpstr>Subdivision Payment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Hogeland, Alex</dc:creator>
  <cp:lastModifiedBy>Alex Hogeland</cp:lastModifiedBy>
  <cp:lastPrinted>2021-08-27T14:54:49Z</cp:lastPrinted>
  <dcterms:created xsi:type="dcterms:W3CDTF">2015-06-05T18:17:20Z</dcterms:created>
  <dcterms:modified xsi:type="dcterms:W3CDTF">2023-03-01T22:40:03Z</dcterms:modified>
</cp:coreProperties>
</file>